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" windowHeight="1065" activeTab="0"/>
  </bookViews>
  <sheets>
    <sheet name="Лист1" sheetId="1" r:id="rId1"/>
    <sheet name="Source" sheetId="2" r:id="rId2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<sst xmlns="http://schemas.openxmlformats.org/spreadsheetml/2006/main" count="602" uniqueCount="312">
  <si>
    <t>Smeta.ru  (495) 974-1589</t>
  </si>
  <si>
    <t>_SSR_</t>
  </si>
  <si>
    <t>Smeta.ru</t>
  </si>
  <si>
    <t/>
  </si>
  <si>
    <t>Реконструкция стадиона СК "Волжанин" г.Кинешма (корректировка проекта) Восточная трибуна</t>
  </si>
  <si>
    <t>МУ г.Кинешмы "Управление капитального строительства</t>
  </si>
  <si>
    <t>"Ивановопроект"</t>
  </si>
  <si>
    <t>Зайцев В.И.</t>
  </si>
  <si>
    <t>Яровицын Л.В.</t>
  </si>
  <si>
    <t>Гл. 1</t>
  </si>
  <si>
    <t>Глава  1. Подготовка территории строительства.</t>
  </si>
  <si>
    <t>01-01-01</t>
  </si>
  <si>
    <t>Подготовка территории</t>
  </si>
  <si>
    <t>расчет</t>
  </si>
  <si>
    <t>Итог 1</t>
  </si>
  <si>
    <t>Затраты по отводу земельного участка, выдаче архитектурно-планировочного задания и выделению красных линий застройки (высокого давления)</t>
  </si>
  <si>
    <t>Итог 2</t>
  </si>
  <si>
    <t>Затраты по плате за землю при изъятии (выкупе) земельного участка для строительства</t>
  </si>
  <si>
    <t>Итог 49</t>
  </si>
  <si>
    <t>Затраты по разбивке основных осей зданий и сооружений, переносу их в натуру и закреплению пунктами и знаками.</t>
  </si>
  <si>
    <t>Итог 50</t>
  </si>
  <si>
    <t>Затраты, связанные с получением заказчиком и проектной организацией исходных данных, технических условий на проектирование и проведение необходимых согласовании по проектным решениям, а также выполнением по требованию органов местного самоуправления исп</t>
  </si>
  <si>
    <t>Итог 51</t>
  </si>
  <si>
    <t>Затраты по разминированию территории строительства в районах бывших боевых действий</t>
  </si>
  <si>
    <t>Итог 52</t>
  </si>
  <si>
    <t>Затраты, связанные с выполнением археологических раскопок в пределах строительной площадки</t>
  </si>
  <si>
    <t>Итог 53</t>
  </si>
  <si>
    <t>Плата за аренду земельного участка, предоставляемого на период проектирования и строительства объекта</t>
  </si>
  <si>
    <t>5</t>
  </si>
  <si>
    <t>Подготовка территории строительства.</t>
  </si>
  <si>
    <t>Итог 48</t>
  </si>
  <si>
    <t>Затраты по отводу земельного участка, выдаче архитектурно-планировочного задания и выделению красных линий застройки   на 1 квартал 2007 г.</t>
  </si>
  <si>
    <t>Итог 68</t>
  </si>
  <si>
    <t>С НДС и непредвиденными расходами</t>
  </si>
  <si>
    <t>Итог 69</t>
  </si>
  <si>
    <t>Базовая стоимость отвода земель с НДС и непредвиденными расходами</t>
  </si>
  <si>
    <t>Гл. 2</t>
  </si>
  <si>
    <t>Глава  2. Основные объекты строительства.</t>
  </si>
  <si>
    <t>02-01</t>
  </si>
  <si>
    <t>Общестроительные работы</t>
  </si>
  <si>
    <t>02-02</t>
  </si>
  <si>
    <t>Спец.работы</t>
  </si>
  <si>
    <t>02-03</t>
  </si>
  <si>
    <t>Канализационная насосная установка ТП 902-1-131.88</t>
  </si>
  <si>
    <t>Итог 54</t>
  </si>
  <si>
    <t>Затраты, связанные с компенсацией за сносимые строения и садово-огородные насаждения, посев, вспашку и другие сельскохозяйственные работы,ущерба, наносимого природной среде, произведенные на отчуждаемой территории, возмещением убытков и потерь, по перен</t>
  </si>
  <si>
    <t>Итог 55</t>
  </si>
  <si>
    <t>Затраты, связанные с неблагоприятными гидрогеологическими условиями территории строительства и необходимостью устройства объездов для городского транспорта</t>
  </si>
  <si>
    <t>Гл. 3</t>
  </si>
  <si>
    <t>Глава  3. Объекты подсобного и обслуживающего назначения.</t>
  </si>
  <si>
    <t>Гл. 4</t>
  </si>
  <si>
    <t>Глава  4. Объекты энергетического хозяйства.</t>
  </si>
  <si>
    <t>04-01-01</t>
  </si>
  <si>
    <t>Кабельная ЛЭП-0,4 кВ</t>
  </si>
  <si>
    <t>04-02-01</t>
  </si>
  <si>
    <t>Кабельная ЛЭП-6 кВ</t>
  </si>
  <si>
    <t>04-03-01</t>
  </si>
  <si>
    <t>Наружное освещение</t>
  </si>
  <si>
    <t>Гл. 5</t>
  </si>
  <si>
    <t>Глава  5. Объекты транспортного хозяйства и связи.</t>
  </si>
  <si>
    <t>Гл. 6</t>
  </si>
  <si>
    <t>Глава  6. Наружные сети и сооружения водоснабжения, канализации, теплоснабжения и газоснабжения.</t>
  </si>
  <si>
    <t>06-01</t>
  </si>
  <si>
    <t>Наружные сети и сооружения водопровода и канализации</t>
  </si>
  <si>
    <t>06-02</t>
  </si>
  <si>
    <t>Наружная теплотрасса</t>
  </si>
  <si>
    <t>06-03-01</t>
  </si>
  <si>
    <t>Наружные сети пожарной сигнализации</t>
  </si>
  <si>
    <t>Гл. 7</t>
  </si>
  <si>
    <t>Глава  7. Благоустройство и озеленение территории.</t>
  </si>
  <si>
    <t>07-01</t>
  </si>
  <si>
    <t>Благоустройство</t>
  </si>
  <si>
    <t>Гл. 15</t>
  </si>
  <si>
    <t>ИТОГО ПО ГЛАВАМ 1 - 7</t>
  </si>
  <si>
    <t>Итог 40</t>
  </si>
  <si>
    <t>Итого по главам 1 - 7</t>
  </si>
  <si>
    <t>Гл. 8</t>
  </si>
  <si>
    <t>Глава  8. Временные здания и сооружения.</t>
  </si>
  <si>
    <t>ГСН81-05-01-2001</t>
  </si>
  <si>
    <t>Итог 3</t>
  </si>
  <si>
    <t>Затраты на строительство временных зданий и ссоружений - 2,3%х0,8=1,84% от итога граф 4 и 5 по главам 1-7</t>
  </si>
  <si>
    <t>Гл. 16</t>
  </si>
  <si>
    <t>ИТОГО ПО ГЛАВАМ 1 - 8</t>
  </si>
  <si>
    <t>Итог 41</t>
  </si>
  <si>
    <t>Итого по главам 1 - 8</t>
  </si>
  <si>
    <t>Гл. 9</t>
  </si>
  <si>
    <t>Глава  9. Прочие работы и затраты.</t>
  </si>
  <si>
    <t>ГСН81-05-02-2001</t>
  </si>
  <si>
    <t>Итог 4</t>
  </si>
  <si>
    <t>Затраты, связанные с производством работ в зимнее время - 1,5%х1,1=1,65% от СМР по итогу глав 1-8</t>
  </si>
  <si>
    <t>Итог 5</t>
  </si>
  <si>
    <t>Затраты  на выплату надбавок за подвижной и разъездной характер работ.</t>
  </si>
  <si>
    <t>Итог 6</t>
  </si>
  <si>
    <t>Затраты по перевозке автомобильным транспортом работников строительных и монтажных организаций или компенсация расходов по организации специальных маршрутов городского пассажирского транспорта</t>
  </si>
  <si>
    <t>Итог 7</t>
  </si>
  <si>
    <t>Затраты, связанные с командированием рабочих для выполнения строительных, монтажных и специальных строительных работ</t>
  </si>
  <si>
    <t>Итог 8</t>
  </si>
  <si>
    <t>Затраты на содержание действующих постоянных автомобильных дорог и восстановление их после окончания строительства</t>
  </si>
  <si>
    <t>Итог 9</t>
  </si>
  <si>
    <t>Затраты по охране объектов охранными организациями МВД и частными, имеющими право на осуществление охранной деятельности.</t>
  </si>
  <si>
    <t>Итог 10</t>
  </si>
  <si>
    <t>Затраты по мойке строительного автотранспорта</t>
  </si>
  <si>
    <t>Итог 11</t>
  </si>
  <si>
    <t>Затраты на представительские расходы.</t>
  </si>
  <si>
    <t>Итог 12</t>
  </si>
  <si>
    <t>Затраты, связанные с покрытием отчислений для выполнения задач по пожарной охраны.</t>
  </si>
  <si>
    <t>МДС-35.2004</t>
  </si>
  <si>
    <t>Итог 13</t>
  </si>
  <si>
    <t>Затраты  строительных организаций по добровольному страхованию работников и имущества, в том числе строительных рисков - 3%</t>
  </si>
  <si>
    <t>Итог 14</t>
  </si>
  <si>
    <t>Затраты, связанные с уплатой налогов, сборов, отчислений в специальные внебюджетные фонды, а также платежи за предельно допустимые выбросы (сбросы) загрязняющих веществ.</t>
  </si>
  <si>
    <t>Итог 15</t>
  </si>
  <si>
    <t>Затраты на организацию и проведение подрядных торгов (тендеров)</t>
  </si>
  <si>
    <t>Итог 16</t>
  </si>
  <si>
    <t>Затраты на возмещение расходов по лицензированию строительной деятельности</t>
  </si>
  <si>
    <t>Итог 17</t>
  </si>
  <si>
    <t>Затраты  на  развитие инфраструктуры подрядной организации</t>
  </si>
  <si>
    <t>Итог 18</t>
  </si>
  <si>
    <t>Затраты по переоценке основных фондов подрядной организации</t>
  </si>
  <si>
    <t>Итог 19</t>
  </si>
  <si>
    <t>Затраты по оплате сборов за перевозку негабаритных грузов по дорогам и мостам</t>
  </si>
  <si>
    <t>Итог 20</t>
  </si>
  <si>
    <t>Затраты, связанные с перебазированием строительно-монтажных организаций с одной стройки на другую</t>
  </si>
  <si>
    <t>Итог 21</t>
  </si>
  <si>
    <t>Затраты на компенсацию убытков, связанных с организацией для работников СМО специальных маршрутов городского пассажирского транспорта.</t>
  </si>
  <si>
    <t>Итог 22</t>
  </si>
  <si>
    <t>Затраты на проведение пусконаладочных работ на газопроводы 2%</t>
  </si>
  <si>
    <t>Итог 77</t>
  </si>
  <si>
    <t>Затраты на проведение пусконаладочных работ на котельные 10%</t>
  </si>
  <si>
    <t>Итог 23</t>
  </si>
  <si>
    <t>Затраты по выплате дорожного налога</t>
  </si>
  <si>
    <t>Итог 24</t>
  </si>
  <si>
    <t>Затраты по оплате сопровождения государственных инвестиционных программ</t>
  </si>
  <si>
    <t>Итог 45</t>
  </si>
  <si>
    <t>Затраты, связанные с осуществлением работ вахтовым методом (за исключением вахтовой надбавки к тарифной ставке, учитываемой в локальных сметах)</t>
  </si>
  <si>
    <t>Итог 25</t>
  </si>
  <si>
    <t>Затраты  на возмещение единовременных ежегодных вознаграждений (процентные надбавки) за выслугу лет и предоставление дополнительных отпусков за непрерывный стаж работы</t>
  </si>
  <si>
    <t>ГС СССР 10 окт.1991</t>
  </si>
  <si>
    <t>Итог 26</t>
  </si>
  <si>
    <t>Затраты, связанные с премированием за ввод в действие построенных объектов - 1,27%</t>
  </si>
  <si>
    <t>Итог 27</t>
  </si>
  <si>
    <t>Затраты  по оплате услуг коммунальных и эксплуатационных служб по объектам жилищного и культурно-бытового назначения</t>
  </si>
  <si>
    <t>Итог 56</t>
  </si>
  <si>
    <t>Затраты, связанные с использованием военно-строительных частей, студенческих отрядов и других контингентов (организованный набор рабочих)</t>
  </si>
  <si>
    <t>Итог 57</t>
  </si>
  <si>
    <t>Затраты на проведение специальных мероприятий по обеспечению нормальных условий труда (борьба с радиоактивностью, силикозом, малярией, энцефалитным клещом, гнусом и др.)</t>
  </si>
  <si>
    <t>Итог 58</t>
  </si>
  <si>
    <t>Затраты по содержанию горноспасательной службы</t>
  </si>
  <si>
    <t>Гл. 17</t>
  </si>
  <si>
    <t>ИТОГО ПО ГЛАВАМ  1 - 9</t>
  </si>
  <si>
    <t>Итог 42</t>
  </si>
  <si>
    <t>Итого по главам 1 - 9</t>
  </si>
  <si>
    <t>Гл. 10</t>
  </si>
  <si>
    <t>Глава 10. Содержание дирекции (технический надзор) строящегося предприятия (сооружения).</t>
  </si>
  <si>
    <t>Пост.ГС РФ от13.02.2003№17</t>
  </si>
  <si>
    <t>Итог 28</t>
  </si>
  <si>
    <t>Затраты  на содержание службы заказчика-застройцика, привлекаемого государственным инвестором для реализации государственного заказа на строительство. -1,4%</t>
  </si>
  <si>
    <t>Итог 29</t>
  </si>
  <si>
    <t>УГАСН</t>
  </si>
  <si>
    <t>Гл. 11</t>
  </si>
  <si>
    <t>Глава 11. Подготовка эксплуатационных кадров.</t>
  </si>
  <si>
    <t>Гл. 12</t>
  </si>
  <si>
    <t>Глава 12. Проектные и изыскательские работы, авторский надзор</t>
  </si>
  <si>
    <t>договор</t>
  </si>
  <si>
    <t>Итог 30</t>
  </si>
  <si>
    <t>Средства на оплату проектных работ в базовых ценах (не облагаются НДС)</t>
  </si>
  <si>
    <t>Итог 31</t>
  </si>
  <si>
    <t>Средства на оплату изыскательских работ в базовых ценах (не облагаются НДС)</t>
  </si>
  <si>
    <t>Итог 32</t>
  </si>
  <si>
    <t>Средства на оплату проведения авторского надзора - 0,2%</t>
  </si>
  <si>
    <t>ГСРФ от18. 08.97№18-44</t>
  </si>
  <si>
    <t>Итог 33</t>
  </si>
  <si>
    <t>Средства на оплату проведения экспертизы предпроектной и проектно-сметной документации - 27,3% в базовых ценах</t>
  </si>
  <si>
    <t>Итог 34</t>
  </si>
  <si>
    <t>Средства, связанные с испытанием свай, проводимых подрядной организацией в период разработки проектной документации по техническому заданию заказчика строительства</t>
  </si>
  <si>
    <t>Итог 35</t>
  </si>
  <si>
    <t>Суммы долевого участия</t>
  </si>
  <si>
    <t>Итог 36</t>
  </si>
  <si>
    <t>Средства на возмещение затрат, выявившихся после утверждения проектной документации</t>
  </si>
  <si>
    <t>Итог 59</t>
  </si>
  <si>
    <t>Разработка тендерной документации</t>
  </si>
  <si>
    <t>1</t>
  </si>
  <si>
    <t>Проектные и изыскательские работы, экспертиза в ценах на 3 квартал 2006 г.</t>
  </si>
  <si>
    <t>Итог 60</t>
  </si>
  <si>
    <t>Средства на оплату проектных работ в текущих ценах (не облагаются НДС)</t>
  </si>
  <si>
    <t>Итог 62</t>
  </si>
  <si>
    <t>Средства на оплату изыскательских работ в текущих ценах (не облагаются НДС)</t>
  </si>
  <si>
    <t>Итог 63</t>
  </si>
  <si>
    <t>Средства на оплату проведения экспертизы предпроектной и проектно-сметной документации - 17,78% в текущих ценах</t>
  </si>
  <si>
    <t>Гл. 13</t>
  </si>
  <si>
    <t>ИТОГО ПО ГЛАВАМ 1-12 в базовых ценах</t>
  </si>
  <si>
    <t>Итог 37</t>
  </si>
  <si>
    <t>Итого по разделам 1 - 12</t>
  </si>
  <si>
    <t>Итог 38</t>
  </si>
  <si>
    <t>Средства на возмещение расходов по оплате непредвиденных работ и затрат - 2%</t>
  </si>
  <si>
    <t>Итог 44</t>
  </si>
  <si>
    <t>Средства на возмещение затрат по уплате федерального налога на пользователей Средства на возмещение затрат по уплате федерального налога на пользователей автомобильных  дорог.</t>
  </si>
  <si>
    <t>Итог 39</t>
  </si>
  <si>
    <t>Средства на покрытие затрат по уплате налога на добавленную стоимость - 18%</t>
  </si>
  <si>
    <t>Гл. 18</t>
  </si>
  <si>
    <t>Непредвиденные затраты</t>
  </si>
  <si>
    <t>Итог 70</t>
  </si>
  <si>
    <t>Итог 71</t>
  </si>
  <si>
    <t>Итого с непредвиденными расходами и затратами в базовых ценах</t>
  </si>
  <si>
    <t>Итог 74</t>
  </si>
  <si>
    <t>Итого с непредвиденными расходами и затратами в ценах на 1 кв.2007г. Ксмр=4 Кобор.=2,04 Кпроч=4,16 Прочие = (</t>
  </si>
  <si>
    <t>Гл. 19</t>
  </si>
  <si>
    <t>НДС 18%</t>
  </si>
  <si>
    <t>Итог 72</t>
  </si>
  <si>
    <t>Средства на покрытие затрат по уплате налога на добавленную стоимость - 18% в базовых ценах Прочие = ()х18%=</t>
  </si>
  <si>
    <t>Итог 75</t>
  </si>
  <si>
    <t>Средства на покрытие затрат по уплате налога на добавленную стоимость - 18% в ценах на 1 кв. 2007г. Прочие =()х18%=</t>
  </si>
  <si>
    <t>Итог 73</t>
  </si>
  <si>
    <t>Итого с НДС в базовых ценах</t>
  </si>
  <si>
    <t>Итог 76</t>
  </si>
  <si>
    <t>Итого с НДС в ценах на 4 кв.2007г.</t>
  </si>
  <si>
    <t>Гл. 14</t>
  </si>
  <si>
    <t>Итого по расчету в ценах 2001 г.</t>
  </si>
  <si>
    <t>Итог 43</t>
  </si>
  <si>
    <t>ИТОГО ПО РАСЧЕТУ</t>
  </si>
  <si>
    <t>4</t>
  </si>
  <si>
    <t>Возврат в ценах на 2001 г.</t>
  </si>
  <si>
    <t>Итог 67</t>
  </si>
  <si>
    <t>Итог 46</t>
  </si>
  <si>
    <t>НДС к возврату</t>
  </si>
  <si>
    <t>Итог 47</t>
  </si>
  <si>
    <t>Итого возврат</t>
  </si>
  <si>
    <t>2</t>
  </si>
  <si>
    <t>Итого по расчету в ценах на 4 квартал 2007 г.</t>
  </si>
  <si>
    <t>Итог 61</t>
  </si>
  <si>
    <t>3</t>
  </si>
  <si>
    <t>Возврат на 4 квартал 2007 г.</t>
  </si>
  <si>
    <t>Итог 64</t>
  </si>
  <si>
    <t>Итог 65</t>
  </si>
  <si>
    <t>Итог 66</t>
  </si>
  <si>
    <t>Форма № 1</t>
  </si>
  <si>
    <t>Заказчик:</t>
  </si>
  <si>
    <t>(наименование организации)</t>
  </si>
  <si>
    <t>"Утверждён"</t>
  </si>
  <si>
    <t>Сводный сметный расчёт в сумме</t>
  </si>
  <si>
    <t>тыс.руб.</t>
  </si>
  <si>
    <t>В том числе возвратных сумм</t>
  </si>
  <si>
    <t>ссылка на документ об утверждении</t>
  </si>
  <si>
    <t>СВОДНЫЙ СМЕТНЫЙ РАСЧЁТ СТОИМОСТИ СТРОИТЕЛЬСТВА</t>
  </si>
  <si>
    <t>(наименование стройки)</t>
  </si>
  <si>
    <t>№</t>
  </si>
  <si>
    <t>п/п</t>
  </si>
  <si>
    <t>Номера</t>
  </si>
  <si>
    <t xml:space="preserve">сметных </t>
  </si>
  <si>
    <t>расчётов</t>
  </si>
  <si>
    <t>и смет</t>
  </si>
  <si>
    <t>Наименование глав, объектов,</t>
  </si>
  <si>
    <t>работ и затрат</t>
  </si>
  <si>
    <t>Сметная стоимость</t>
  </si>
  <si>
    <t>строи-</t>
  </si>
  <si>
    <t>тельных</t>
  </si>
  <si>
    <t>работ</t>
  </si>
  <si>
    <t>монтажных</t>
  </si>
  <si>
    <t>оборудова-</t>
  </si>
  <si>
    <t>ния, мебели,</t>
  </si>
  <si>
    <t>инвентаря</t>
  </si>
  <si>
    <t>прочих</t>
  </si>
  <si>
    <t>затрат</t>
  </si>
  <si>
    <t>Общая</t>
  </si>
  <si>
    <t xml:space="preserve">сметная </t>
  </si>
  <si>
    <t>стоимость</t>
  </si>
  <si>
    <t>Руководитель проектной организации</t>
  </si>
  <si>
    <t>Главный инженер проекта</t>
  </si>
  <si>
    <t>Заказчик</t>
  </si>
  <si>
    <t xml:space="preserve"> </t>
  </si>
  <si>
    <t>ИТОГО ПО ГЛАВЕ 2</t>
  </si>
  <si>
    <t>ИТОГО ПО ГЛАВЕ 8</t>
  </si>
  <si>
    <t>ИТОГО ПО ГЛАВЕ 9</t>
  </si>
  <si>
    <t>ИТОГО ПО ГЛАВЕ 12</t>
  </si>
  <si>
    <t>7</t>
  </si>
  <si>
    <t>12</t>
  </si>
  <si>
    <t>8</t>
  </si>
  <si>
    <t>9</t>
  </si>
  <si>
    <t>Начальник сектора смет и ПОС</t>
  </si>
  <si>
    <t>Затраты  строительных организаций по добровольному страхованию работников и имущества, в том числе строительных рисков - 1%</t>
  </si>
  <si>
    <t>10</t>
  </si>
  <si>
    <t>11</t>
  </si>
  <si>
    <t>6</t>
  </si>
  <si>
    <t>"_____" _________________ 2010__ г.</t>
  </si>
  <si>
    <r>
      <t xml:space="preserve">Составлен в ценах по состоянию на </t>
    </r>
    <r>
      <rPr>
        <b/>
        <sz val="10"/>
        <rFont val="Arial"/>
        <family val="2"/>
      </rPr>
      <t>2 кв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2010г.</t>
    </r>
  </si>
  <si>
    <t xml:space="preserve">ИТОГО ПО ГЛАВАМ 1-12 </t>
  </si>
  <si>
    <t>Итого с непредвиденными расходами и затратами в ценах 2кв.2010г. ценах</t>
  </si>
  <si>
    <t xml:space="preserve">Средства на покрытие затрат по уплате налога на добавленную стоимость - 18% в ценах на 2 кв. 2010г. </t>
  </si>
  <si>
    <t>Итого с НДС в ценах на 2 кв. 2010г.</t>
  </si>
  <si>
    <t>Герасимова Г.С.</t>
  </si>
  <si>
    <t>Возврат в ценах на 2кв.2010 г.</t>
  </si>
  <si>
    <t>Глава  1. Подготовка территории строительства</t>
  </si>
  <si>
    <t>Глава  6. Наружные сети и сооружения.</t>
  </si>
  <si>
    <t>ИТОГО ПО ГЛАВЕ 6</t>
  </si>
  <si>
    <t>ИТОГО ПО ГЛАВАМ 1 -6</t>
  </si>
  <si>
    <t xml:space="preserve">Средства на оплату проектных работ в текущих ценах (не облагаются НДС) </t>
  </si>
  <si>
    <t xml:space="preserve">Средства на оплату проведения экспертизы сметной документации в текущих ценах </t>
  </si>
  <si>
    <t xml:space="preserve">         Районное клубное объединение Гав-Посадского муницыпального р-на Ивановской обл-ти</t>
  </si>
  <si>
    <t xml:space="preserve">Реконструкция покрытия над зрительным залом  Дома  культуры в г.Гаврилов-Посад, в связи с устранением </t>
  </si>
  <si>
    <t>аварии вызванной стихийным бедствием</t>
  </si>
  <si>
    <t>Затраты отсутствуют</t>
  </si>
  <si>
    <t>02-01-01</t>
  </si>
  <si>
    <t>Реконструкция крыши</t>
  </si>
  <si>
    <t>ГСН81-05-01-2001 табл.1 п.4.2</t>
  </si>
  <si>
    <t>Затраты на строительство временных зданий и ссоружений - 1,8% от итога граф 4 и 5 по главам 1-7</t>
  </si>
  <si>
    <t>ГСН81-05-02-2001  п11.4</t>
  </si>
  <si>
    <t>Затраты, связанные с производством работ в зимнее время -1,5%х1,1=1,65% от СМР по итогу глав 1-8</t>
  </si>
  <si>
    <t>Договор от 8 06.10г.N10130</t>
  </si>
  <si>
    <t>Баринов В.Ю.</t>
  </si>
  <si>
    <t>оригинал подписан</t>
  </si>
  <si>
    <t>Карасева Е.А.</t>
  </si>
  <si>
    <t>"____17_"   августа 2010__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</si>
</sst>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\ d\ \ mmmm\ yyyy\ \г\.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0"/>
      <color indexed="18"/>
      <name val="Arial"/>
      <family val="0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8"/>
      <name val="Times New Roman Cyr"/>
      <family val="0"/>
    </font>
    <font>
      <b/>
      <sz val="10"/>
      <color indexed="1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 shrinkToFit="1"/>
    </xf>
    <xf numFmtId="49" fontId="0" fillId="0" borderId="14" xfId="0" applyNumberFormat="1" applyBorder="1" applyAlignment="1">
      <alignment horizontal="center"/>
    </xf>
    <xf numFmtId="0" fontId="10" fillId="0" borderId="14" xfId="0" applyFont="1" applyBorder="1" applyAlignment="1">
      <alignment horizontal="center" wrapText="1" shrinkToFit="1"/>
    </xf>
    <xf numFmtId="0" fontId="10" fillId="0" borderId="14" xfId="0" applyFont="1" applyBorder="1" applyAlignment="1">
      <alignment horizontal="left" wrapText="1" shrinkToFit="1"/>
    </xf>
    <xf numFmtId="0" fontId="11" fillId="0" borderId="14" xfId="0" applyFont="1" applyBorder="1" applyAlignment="1">
      <alignment horizontal="center" wrapText="1" shrinkToFit="1"/>
    </xf>
    <xf numFmtId="0" fontId="11" fillId="0" borderId="14" xfId="0" applyFont="1" applyBorder="1" applyAlignment="1">
      <alignment horizontal="left" wrapText="1" shrinkToFit="1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left" wrapText="1" shrinkToFit="1"/>
    </xf>
    <xf numFmtId="0" fontId="1" fillId="0" borderId="14" xfId="0" applyFont="1" applyBorder="1" applyAlignment="1">
      <alignment horizontal="left" wrapText="1" shrinkToFit="1"/>
    </xf>
    <xf numFmtId="0" fontId="6" fillId="0" borderId="10" xfId="0" applyFont="1" applyBorder="1" applyAlignment="1">
      <alignment/>
    </xf>
    <xf numFmtId="49" fontId="0" fillId="0" borderId="14" xfId="0" applyNumberFormat="1" applyBorder="1" applyAlignment="1">
      <alignment horizontal="center" wrapText="1" shrinkToFit="1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14" xfId="0" applyBorder="1" applyAlignment="1">
      <alignment horizontal="left" vertical="center" wrapText="1" shrinkToFit="1"/>
    </xf>
    <xf numFmtId="14" fontId="11" fillId="0" borderId="14" xfId="0" applyNumberFormat="1" applyFont="1" applyFill="1" applyBorder="1" applyAlignment="1">
      <alignment horizontal="center" wrapText="1" shrinkToFit="1"/>
    </xf>
    <xf numFmtId="0" fontId="1" fillId="0" borderId="14" xfId="0" applyFont="1" applyFill="1" applyBorder="1" applyAlignment="1">
      <alignment horizontal="left" wrapText="1" shrinkToFit="1"/>
    </xf>
    <xf numFmtId="4" fontId="9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3" fillId="0" borderId="14" xfId="0" applyNumberFormat="1" applyFont="1" applyFill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3" fillId="0" borderId="14" xfId="0" applyFont="1" applyBorder="1" applyAlignment="1">
      <alignment horizontal="center" wrapText="1" shrinkToFit="1"/>
    </xf>
    <xf numFmtId="0" fontId="13" fillId="0" borderId="0" xfId="0" applyFont="1" applyAlignment="1">
      <alignment/>
    </xf>
    <xf numFmtId="2" fontId="10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 shrinkToFit="1"/>
    </xf>
    <xf numFmtId="0" fontId="0" fillId="0" borderId="14" xfId="0" applyFont="1" applyBorder="1" applyAlignment="1">
      <alignment horizontal="left" wrapText="1" shrinkToFit="1"/>
    </xf>
    <xf numFmtId="4" fontId="0" fillId="33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4" fontId="0" fillId="0" borderId="14" xfId="0" applyNumberFormat="1" applyFont="1" applyFill="1" applyBorder="1" applyAlignment="1">
      <alignment horizontal="center" wrapText="1" shrinkToFit="1"/>
    </xf>
    <xf numFmtId="0" fontId="1" fillId="0" borderId="14" xfId="0" applyFont="1" applyFill="1" applyBorder="1" applyAlignment="1">
      <alignment horizontal="left" wrapText="1" shrinkToFit="1"/>
    </xf>
    <xf numFmtId="4" fontId="1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left" wrapText="1" shrinkToFit="1"/>
    </xf>
    <xf numFmtId="4" fontId="1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74"/>
  <sheetViews>
    <sheetView tabSelected="1" zoomScalePageLayoutView="0" workbookViewId="0" topLeftCell="A49">
      <selection activeCell="J7" sqref="J7"/>
    </sheetView>
  </sheetViews>
  <sheetFormatPr defaultColWidth="9.140625" defaultRowHeight="12.75"/>
  <cols>
    <col min="1" max="1" width="4.7109375" style="0" customWidth="1"/>
    <col min="2" max="2" width="11.00390625" style="0" customWidth="1"/>
    <col min="3" max="3" width="33.28125" style="0" customWidth="1"/>
    <col min="4" max="8" width="10.7109375" style="0" customWidth="1"/>
  </cols>
  <sheetData>
    <row r="1" s="5" customFormat="1" ht="11.25">
      <c r="G1" s="26" t="s">
        <v>235</v>
      </c>
    </row>
    <row r="3" spans="1:8" ht="12.75">
      <c r="A3" t="s">
        <v>236</v>
      </c>
      <c r="C3" s="60" t="s">
        <v>297</v>
      </c>
      <c r="D3" s="60"/>
      <c r="E3" s="60"/>
      <c r="F3" s="60"/>
      <c r="G3" s="60"/>
      <c r="H3" s="60"/>
    </row>
    <row r="4" spans="1:8" ht="12.75">
      <c r="A4" s="63" t="s">
        <v>237</v>
      </c>
      <c r="B4" s="63"/>
      <c r="C4" s="63"/>
      <c r="D4" s="63"/>
      <c r="E4" s="63"/>
      <c r="F4" s="63"/>
      <c r="G4" s="63"/>
      <c r="H4" s="63"/>
    </row>
    <row r="6" spans="1:3" ht="12.75">
      <c r="A6" s="7" t="s">
        <v>238</v>
      </c>
      <c r="C6" s="8" t="s">
        <v>311</v>
      </c>
    </row>
    <row r="8" spans="1:5" ht="12.75">
      <c r="A8" s="24" t="s">
        <v>239</v>
      </c>
      <c r="B8" s="6"/>
      <c r="C8" s="6"/>
      <c r="D8" s="40">
        <f>H57</f>
        <v>492.1203933764159</v>
      </c>
      <c r="E8" s="5" t="s">
        <v>240</v>
      </c>
    </row>
    <row r="9" ht="12.75">
      <c r="D9" s="20"/>
    </row>
    <row r="10" spans="1:5" ht="12.75">
      <c r="A10" s="24" t="s">
        <v>241</v>
      </c>
      <c r="B10" s="6"/>
      <c r="C10" s="6"/>
      <c r="D10" s="40">
        <f>H58</f>
        <v>0.7648560000000001</v>
      </c>
      <c r="E10" s="5" t="s">
        <v>240</v>
      </c>
    </row>
    <row r="12" spans="1:8" ht="12.75">
      <c r="A12" s="60" t="s">
        <v>269</v>
      </c>
      <c r="B12" s="60"/>
      <c r="C12" s="60"/>
      <c r="D12" s="60"/>
      <c r="E12" s="60"/>
      <c r="F12" s="60"/>
      <c r="G12" s="60"/>
      <c r="H12" s="60"/>
    </row>
    <row r="13" spans="1:8" ht="12.75">
      <c r="A13" s="61" t="s">
        <v>242</v>
      </c>
      <c r="B13" s="61"/>
      <c r="C13" s="61"/>
      <c r="D13" s="61"/>
      <c r="E13" s="61"/>
      <c r="F13" s="61"/>
      <c r="G13" s="61"/>
      <c r="H13" s="61"/>
    </row>
    <row r="14" spans="2:4" ht="12.75">
      <c r="B14" s="62" t="s">
        <v>283</v>
      </c>
      <c r="C14" s="62"/>
      <c r="D14" s="62"/>
    </row>
    <row r="16" spans="1:8" ht="15.75">
      <c r="A16" s="65" t="s">
        <v>243</v>
      </c>
      <c r="B16" s="65"/>
      <c r="C16" s="65"/>
      <c r="D16" s="65"/>
      <c r="E16" s="65"/>
      <c r="F16" s="65"/>
      <c r="G16" s="65"/>
      <c r="H16" s="65"/>
    </row>
    <row r="19" spans="1:8" ht="18" customHeight="1">
      <c r="A19" s="66" t="s">
        <v>298</v>
      </c>
      <c r="B19" s="66"/>
      <c r="C19" s="66"/>
      <c r="D19" s="66"/>
      <c r="E19" s="66"/>
      <c r="F19" s="66"/>
      <c r="G19" s="66"/>
      <c r="H19" s="66"/>
    </row>
    <row r="20" spans="1:8" ht="18" customHeight="1">
      <c r="A20" s="58"/>
      <c r="B20" s="58"/>
      <c r="C20" t="s">
        <v>299</v>
      </c>
      <c r="D20" s="58"/>
      <c r="E20" s="58"/>
      <c r="F20" s="58"/>
      <c r="G20" s="58"/>
      <c r="H20" s="58"/>
    </row>
    <row r="21" spans="1:8" ht="12.75">
      <c r="A21" s="61" t="s">
        <v>244</v>
      </c>
      <c r="B21" s="61"/>
      <c r="C21" s="61"/>
      <c r="D21" s="61"/>
      <c r="E21" s="61"/>
      <c r="F21" s="61"/>
      <c r="G21" s="61"/>
      <c r="H21" s="61"/>
    </row>
    <row r="23" spans="1:8" ht="12.75">
      <c r="A23" s="4" t="s">
        <v>284</v>
      </c>
      <c r="B23" s="4"/>
      <c r="C23" s="4"/>
      <c r="D23" s="4"/>
      <c r="E23" s="4"/>
      <c r="F23" s="4"/>
      <c r="G23" s="4"/>
      <c r="H23" s="4"/>
    </row>
    <row r="25" spans="1:8" ht="12.75">
      <c r="A25" s="9"/>
      <c r="B25" s="9" t="s">
        <v>247</v>
      </c>
      <c r="C25" s="9"/>
      <c r="D25" s="67" t="s">
        <v>253</v>
      </c>
      <c r="E25" s="68"/>
      <c r="F25" s="68"/>
      <c r="G25" s="69"/>
      <c r="H25" s="9" t="s">
        <v>263</v>
      </c>
    </row>
    <row r="26" spans="1:8" ht="12.75">
      <c r="A26" s="10" t="s">
        <v>245</v>
      </c>
      <c r="B26" s="10" t="s">
        <v>248</v>
      </c>
      <c r="C26" s="10" t="s">
        <v>251</v>
      </c>
      <c r="D26" s="9" t="s">
        <v>254</v>
      </c>
      <c r="E26" s="9" t="s">
        <v>257</v>
      </c>
      <c r="F26" s="9" t="s">
        <v>258</v>
      </c>
      <c r="G26" s="9" t="s">
        <v>261</v>
      </c>
      <c r="H26" s="10" t="s">
        <v>264</v>
      </c>
    </row>
    <row r="27" spans="1:8" ht="12.75">
      <c r="A27" s="10" t="s">
        <v>246</v>
      </c>
      <c r="B27" s="10" t="s">
        <v>249</v>
      </c>
      <c r="C27" s="10" t="s">
        <v>252</v>
      </c>
      <c r="D27" s="10" t="s">
        <v>255</v>
      </c>
      <c r="E27" s="10" t="s">
        <v>256</v>
      </c>
      <c r="F27" s="10" t="s">
        <v>259</v>
      </c>
      <c r="G27" s="10" t="s">
        <v>262</v>
      </c>
      <c r="H27" s="10" t="s">
        <v>265</v>
      </c>
    </row>
    <row r="28" spans="1:8" ht="12.75">
      <c r="A28" s="11"/>
      <c r="B28" s="11" t="s">
        <v>250</v>
      </c>
      <c r="C28" s="11"/>
      <c r="D28" s="11" t="s">
        <v>256</v>
      </c>
      <c r="E28" s="11"/>
      <c r="F28" s="11" t="s">
        <v>260</v>
      </c>
      <c r="G28" s="11"/>
      <c r="H28" s="11"/>
    </row>
    <row r="29" spans="1:8" ht="12.7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</row>
    <row r="30" spans="1:204" ht="25.5">
      <c r="A30" s="13" t="s">
        <v>181</v>
      </c>
      <c r="B30" s="14" t="s">
        <v>3</v>
      </c>
      <c r="C30" s="22" t="s">
        <v>291</v>
      </c>
      <c r="D30" s="31"/>
      <c r="E30" s="31"/>
      <c r="F30" s="31"/>
      <c r="G30" s="31"/>
      <c r="H30" s="31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</row>
    <row r="31" spans="1:204" s="4" customFormat="1" ht="12.75">
      <c r="A31" s="46"/>
      <c r="B31" s="47"/>
      <c r="C31" s="48" t="s">
        <v>300</v>
      </c>
      <c r="D31" s="49"/>
      <c r="E31" s="50"/>
      <c r="F31" s="50"/>
      <c r="G31" s="50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</row>
    <row r="32" spans="1:21" s="4" customFormat="1" ht="12.75">
      <c r="A32" s="46"/>
      <c r="B32" s="52"/>
      <c r="C32" s="53"/>
      <c r="D32" s="54"/>
      <c r="E32" s="54"/>
      <c r="F32" s="54"/>
      <c r="G32" s="54"/>
      <c r="H32" s="54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04" ht="25.5">
      <c r="A33" s="13" t="s">
        <v>227</v>
      </c>
      <c r="B33" s="14" t="s">
        <v>3</v>
      </c>
      <c r="C33" s="22" t="s">
        <v>37</v>
      </c>
      <c r="D33" s="31"/>
      <c r="E33" s="31"/>
      <c r="F33" s="31"/>
      <c r="G33" s="31"/>
      <c r="H33" s="3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</row>
    <row r="34" spans="1:8" ht="23.25" customHeight="1">
      <c r="A34" s="13"/>
      <c r="B34" s="25" t="s">
        <v>301</v>
      </c>
      <c r="C34" s="28" t="s">
        <v>302</v>
      </c>
      <c r="D34" s="32">
        <v>283.28</v>
      </c>
      <c r="E34" s="32"/>
      <c r="F34" s="32"/>
      <c r="G34" s="32"/>
      <c r="H34" s="32">
        <v>283.28</v>
      </c>
    </row>
    <row r="35" spans="1:21" ht="12.75">
      <c r="A35" s="13"/>
      <c r="B35" s="29"/>
      <c r="C35" s="30" t="s">
        <v>270</v>
      </c>
      <c r="D35" s="33">
        <v>283.28</v>
      </c>
      <c r="E35" s="33">
        <f>E34</f>
        <v>0</v>
      </c>
      <c r="F35" s="33">
        <f>F34</f>
        <v>0</v>
      </c>
      <c r="G35" s="33"/>
      <c r="H35" s="33">
        <f>H34</f>
        <v>283.28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04" ht="25.5">
      <c r="A36" s="13" t="s">
        <v>230</v>
      </c>
      <c r="B36" s="14" t="s">
        <v>3</v>
      </c>
      <c r="C36" s="22" t="s">
        <v>292</v>
      </c>
      <c r="D36" s="31"/>
      <c r="E36" s="31"/>
      <c r="F36" s="31"/>
      <c r="G36" s="31"/>
      <c r="H36" s="3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</row>
    <row r="37" spans="1:8" ht="21.75" customHeight="1">
      <c r="A37" s="13"/>
      <c r="B37" s="25"/>
      <c r="C37" s="28" t="s">
        <v>300</v>
      </c>
      <c r="D37" s="32">
        <v>0</v>
      </c>
      <c r="E37" s="32"/>
      <c r="F37" s="32"/>
      <c r="G37" s="32"/>
      <c r="H37" s="32">
        <f>D37</f>
        <v>0</v>
      </c>
    </row>
    <row r="38" spans="1:8" s="4" customFormat="1" ht="12.75">
      <c r="A38" s="46"/>
      <c r="B38" s="55"/>
      <c r="C38" s="56" t="s">
        <v>293</v>
      </c>
      <c r="D38" s="57">
        <f>SUM(D37:D37)</f>
        <v>0</v>
      </c>
      <c r="E38" s="57"/>
      <c r="F38" s="57"/>
      <c r="G38" s="57" t="s">
        <v>3</v>
      </c>
      <c r="H38" s="57">
        <f>SUM(H37:H37)</f>
        <v>0</v>
      </c>
    </row>
    <row r="39" spans="1:8" ht="12.75">
      <c r="A39" s="15"/>
      <c r="B39" s="14" t="s">
        <v>3</v>
      </c>
      <c r="C39" s="22" t="s">
        <v>294</v>
      </c>
      <c r="D39" s="34">
        <f>D32+D35+D38</f>
        <v>283.28</v>
      </c>
      <c r="E39" s="34">
        <f>E32+E35+E38</f>
        <v>0</v>
      </c>
      <c r="F39" s="34">
        <f>F35</f>
        <v>0</v>
      </c>
      <c r="G39" s="34"/>
      <c r="H39" s="34">
        <f>H32+H35+H38</f>
        <v>283.28</v>
      </c>
    </row>
    <row r="40" spans="1:8" ht="25.5">
      <c r="A40" s="13" t="s">
        <v>220</v>
      </c>
      <c r="B40" s="14" t="s">
        <v>3</v>
      </c>
      <c r="C40" s="22" t="s">
        <v>77</v>
      </c>
      <c r="D40" s="34"/>
      <c r="E40" s="34"/>
      <c r="F40" s="34"/>
      <c r="G40" s="34"/>
      <c r="H40" s="34"/>
    </row>
    <row r="41" spans="1:8" ht="38.25" customHeight="1">
      <c r="A41" s="15"/>
      <c r="B41" s="16" t="s">
        <v>303</v>
      </c>
      <c r="C41" s="17" t="s">
        <v>304</v>
      </c>
      <c r="D41" s="35">
        <f>D39*1.8%</f>
        <v>5.0990400000000005</v>
      </c>
      <c r="E41" s="35">
        <f>E39*0.3%</f>
        <v>0</v>
      </c>
      <c r="F41" s="35"/>
      <c r="G41" s="35" t="s">
        <v>3</v>
      </c>
      <c r="H41" s="35">
        <f>SUM(D41:G41)</f>
        <v>5.0990400000000005</v>
      </c>
    </row>
    <row r="42" spans="1:8" ht="12.75">
      <c r="A42" s="13"/>
      <c r="B42" s="16"/>
      <c r="C42" s="23" t="s">
        <v>271</v>
      </c>
      <c r="D42" s="34">
        <f>D41</f>
        <v>5.0990400000000005</v>
      </c>
      <c r="E42" s="34">
        <f>E41</f>
        <v>0</v>
      </c>
      <c r="F42" s="34"/>
      <c r="G42" s="34" t="s">
        <v>3</v>
      </c>
      <c r="H42" s="34">
        <f>H41</f>
        <v>5.0990400000000005</v>
      </c>
    </row>
    <row r="43" spans="1:8" ht="12.75">
      <c r="A43" s="15"/>
      <c r="B43" s="14" t="s">
        <v>3</v>
      </c>
      <c r="C43" s="22" t="s">
        <v>82</v>
      </c>
      <c r="D43" s="34">
        <f>D39+D42</f>
        <v>288.37904</v>
      </c>
      <c r="E43" s="34">
        <f>E39+E42</f>
        <v>0</v>
      </c>
      <c r="F43" s="34">
        <f>F39</f>
        <v>0</v>
      </c>
      <c r="G43" s="34"/>
      <c r="H43" s="34">
        <f>H39+H42</f>
        <v>288.37904</v>
      </c>
    </row>
    <row r="44" spans="1:8" ht="25.5">
      <c r="A44" s="13" t="s">
        <v>28</v>
      </c>
      <c r="B44" s="14" t="s">
        <v>3</v>
      </c>
      <c r="C44" s="22" t="s">
        <v>86</v>
      </c>
      <c r="D44" s="34"/>
      <c r="E44" s="34"/>
      <c r="F44" s="34"/>
      <c r="G44" s="34"/>
      <c r="H44" s="34"/>
    </row>
    <row r="45" spans="1:8" ht="51">
      <c r="A45" s="15"/>
      <c r="B45" s="16" t="s">
        <v>305</v>
      </c>
      <c r="C45" s="17" t="s">
        <v>306</v>
      </c>
      <c r="D45" s="35">
        <f>D43*1.65%</f>
        <v>4.75825416</v>
      </c>
      <c r="E45" s="35">
        <f>E43*0.66%</f>
        <v>0</v>
      </c>
      <c r="F45" s="35"/>
      <c r="G45" s="35" t="s">
        <v>3</v>
      </c>
      <c r="H45" s="35">
        <f>SUM(D45:G45)</f>
        <v>4.75825416</v>
      </c>
    </row>
    <row r="46" spans="1:8" ht="51">
      <c r="A46" s="13"/>
      <c r="B46" s="18" t="s">
        <v>106</v>
      </c>
      <c r="C46" s="19" t="s">
        <v>279</v>
      </c>
      <c r="D46" s="36" t="s">
        <v>3</v>
      </c>
      <c r="E46" s="36"/>
      <c r="F46" s="36"/>
      <c r="G46" s="36">
        <f>(D43+E43)*1%</f>
        <v>2.8837903999999996</v>
      </c>
      <c r="H46" s="36">
        <f>SUM(G46)</f>
        <v>2.8837903999999996</v>
      </c>
    </row>
    <row r="47" spans="1:8" ht="12.75">
      <c r="A47" s="13"/>
      <c r="B47" s="18"/>
      <c r="C47" s="23" t="s">
        <v>272</v>
      </c>
      <c r="D47" s="34">
        <f>SUM(D45:D46)</f>
        <v>4.75825416</v>
      </c>
      <c r="E47" s="34">
        <f>E45</f>
        <v>0</v>
      </c>
      <c r="F47" s="34"/>
      <c r="G47" s="34">
        <f>SUM(G46:G46)</f>
        <v>2.8837903999999996</v>
      </c>
      <c r="H47" s="34">
        <f>SUM(H45:H46)</f>
        <v>7.6420445599999995</v>
      </c>
    </row>
    <row r="48" spans="1:8" ht="12.75">
      <c r="A48" s="15"/>
      <c r="B48" s="14" t="s">
        <v>3</v>
      </c>
      <c r="C48" s="22" t="s">
        <v>149</v>
      </c>
      <c r="D48" s="34">
        <f>D43+D47</f>
        <v>293.13729415999995</v>
      </c>
      <c r="E48" s="34">
        <f>E47+E43</f>
        <v>0</v>
      </c>
      <c r="F48" s="34">
        <f>F43</f>
        <v>0</v>
      </c>
      <c r="G48" s="34">
        <f>G47+G43</f>
        <v>2.8837903999999996</v>
      </c>
      <c r="H48" s="34">
        <f>H43+H47</f>
        <v>296.02108455999996</v>
      </c>
    </row>
    <row r="49" spans="1:8" ht="38.25">
      <c r="A49" s="15" t="s">
        <v>282</v>
      </c>
      <c r="B49" s="14" t="s">
        <v>3</v>
      </c>
      <c r="C49" s="22" t="s">
        <v>162</v>
      </c>
      <c r="D49" s="34" t="s">
        <v>3</v>
      </c>
      <c r="E49" s="34" t="s">
        <v>3</v>
      </c>
      <c r="F49" s="34"/>
      <c r="G49" s="34"/>
      <c r="H49" s="34"/>
    </row>
    <row r="50" spans="1:8" ht="53.25" customHeight="1">
      <c r="A50" s="13"/>
      <c r="B50" s="18" t="s">
        <v>307</v>
      </c>
      <c r="C50" s="19" t="s">
        <v>295</v>
      </c>
      <c r="D50" s="38" t="s">
        <v>3</v>
      </c>
      <c r="E50" s="38" t="s">
        <v>3</v>
      </c>
      <c r="F50" s="38" t="s">
        <v>3</v>
      </c>
      <c r="G50" s="36">
        <v>95</v>
      </c>
      <c r="H50" s="36">
        <f>G50</f>
        <v>95</v>
      </c>
    </row>
    <row r="51" spans="1:8" ht="55.5" customHeight="1">
      <c r="A51" s="13"/>
      <c r="B51" s="18" t="s">
        <v>170</v>
      </c>
      <c r="C51" s="19" t="s">
        <v>296</v>
      </c>
      <c r="D51" s="38" t="s">
        <v>3</v>
      </c>
      <c r="E51" s="38" t="s">
        <v>3</v>
      </c>
      <c r="F51" s="38" t="s">
        <v>3</v>
      </c>
      <c r="G51" s="36">
        <v>32.06</v>
      </c>
      <c r="H51" s="36">
        <f>SUM(G51)</f>
        <v>32.06</v>
      </c>
    </row>
    <row r="52" spans="1:8" ht="12.75">
      <c r="A52" s="15"/>
      <c r="B52" s="18"/>
      <c r="C52" s="23" t="s">
        <v>273</v>
      </c>
      <c r="D52" s="37"/>
      <c r="E52" s="37"/>
      <c r="F52" s="37"/>
      <c r="G52" s="34">
        <f>SUM(G50:G51)</f>
        <v>127.06</v>
      </c>
      <c r="H52" s="34">
        <f>SUM(H50:H51)</f>
        <v>127.06</v>
      </c>
    </row>
    <row r="53" spans="1:8" ht="12.75">
      <c r="A53" s="13" t="s">
        <v>274</v>
      </c>
      <c r="B53" s="14" t="s">
        <v>3</v>
      </c>
      <c r="C53" s="22" t="s">
        <v>285</v>
      </c>
      <c r="D53" s="34">
        <f>D48</f>
        <v>293.13729415999995</v>
      </c>
      <c r="E53" s="34">
        <f>E48</f>
        <v>0</v>
      </c>
      <c r="F53" s="34">
        <f>F48</f>
        <v>0</v>
      </c>
      <c r="G53" s="34">
        <f>G48+G52</f>
        <v>129.9437904</v>
      </c>
      <c r="H53" s="34">
        <f>H48+H52</f>
        <v>423.08108455999997</v>
      </c>
    </row>
    <row r="54" spans="1:8" ht="38.25">
      <c r="A54" s="15" t="s">
        <v>276</v>
      </c>
      <c r="B54" s="16" t="s">
        <v>3</v>
      </c>
      <c r="C54" s="17" t="s">
        <v>194</v>
      </c>
      <c r="D54" s="35">
        <f>D53*2%</f>
        <v>5.862745883199999</v>
      </c>
      <c r="E54" s="35">
        <f>E53*2%</f>
        <v>0</v>
      </c>
      <c r="F54" s="35">
        <f>F53*2%</f>
        <v>0</v>
      </c>
      <c r="G54" s="35">
        <f>G53*2%</f>
        <v>2.5988758080000003</v>
      </c>
      <c r="H54" s="35">
        <f>SUM(D54:G54)</f>
        <v>8.4616216912</v>
      </c>
    </row>
    <row r="55" spans="1:8" ht="38.25">
      <c r="A55" s="13" t="s">
        <v>277</v>
      </c>
      <c r="B55" s="16" t="s">
        <v>3</v>
      </c>
      <c r="C55" s="17" t="s">
        <v>286</v>
      </c>
      <c r="D55" s="43">
        <f>D53+D54</f>
        <v>299.00004004319993</v>
      </c>
      <c r="E55" s="43">
        <f>E54+E53</f>
        <v>0</v>
      </c>
      <c r="F55" s="43">
        <f>F54+F53</f>
        <v>0</v>
      </c>
      <c r="G55" s="43">
        <f>G53+G54</f>
        <v>132.542666208</v>
      </c>
      <c r="H55" s="43">
        <f>H53+H54</f>
        <v>431.54270625119995</v>
      </c>
    </row>
    <row r="56" spans="1:8" ht="51">
      <c r="A56" s="15" t="s">
        <v>280</v>
      </c>
      <c r="B56" s="16" t="s">
        <v>3</v>
      </c>
      <c r="C56" s="17" t="s">
        <v>287</v>
      </c>
      <c r="D56" s="43">
        <f>D55*18%</f>
        <v>53.82000720777599</v>
      </c>
      <c r="E56" s="43">
        <f>E55*18%</f>
        <v>0</v>
      </c>
      <c r="F56" s="43">
        <f>F55*18%</f>
        <v>0</v>
      </c>
      <c r="G56" s="43">
        <f>(G55-G50)*18%</f>
        <v>6.757679917440003</v>
      </c>
      <c r="H56" s="43">
        <f>SUM(D56:G56)</f>
        <v>60.57768712521599</v>
      </c>
    </row>
    <row r="57" spans="1:8" s="42" customFormat="1" ht="25.5">
      <c r="A57" s="45" t="s">
        <v>281</v>
      </c>
      <c r="B57" s="41" t="s">
        <v>3</v>
      </c>
      <c r="C57" s="22" t="s">
        <v>288</v>
      </c>
      <c r="D57" s="44">
        <f>D55+D56</f>
        <v>352.8200472509759</v>
      </c>
      <c r="E57" s="44">
        <f>E56+E55</f>
        <v>0</v>
      </c>
      <c r="F57" s="44">
        <f>F56+F55</f>
        <v>0</v>
      </c>
      <c r="G57" s="44">
        <f>G55+G56</f>
        <v>139.30034612544003</v>
      </c>
      <c r="H57" s="44">
        <f>SUM(D57:G57)</f>
        <v>492.1203933764159</v>
      </c>
    </row>
    <row r="58" spans="1:8" ht="12.75">
      <c r="A58" s="15" t="s">
        <v>275</v>
      </c>
      <c r="B58" s="18" t="s">
        <v>3</v>
      </c>
      <c r="C58" s="19" t="s">
        <v>290</v>
      </c>
      <c r="D58" s="36" t="s">
        <v>3</v>
      </c>
      <c r="E58" s="36" t="s">
        <v>3</v>
      </c>
      <c r="F58" s="36"/>
      <c r="G58" s="36">
        <f>H42*15%</f>
        <v>0.7648560000000001</v>
      </c>
      <c r="H58" s="36">
        <f>SUM(D58:G58)</f>
        <v>0.7648560000000001</v>
      </c>
    </row>
    <row r="62" spans="1:8" ht="12.75">
      <c r="A62" t="s">
        <v>266</v>
      </c>
      <c r="D62" s="6"/>
      <c r="E62" s="6"/>
      <c r="F62" s="6"/>
      <c r="G62" s="6"/>
      <c r="H62" s="20" t="s">
        <v>7</v>
      </c>
    </row>
    <row r="63" spans="4:7" s="21" customFormat="1" ht="11.25">
      <c r="D63" s="64" t="s">
        <v>309</v>
      </c>
      <c r="E63" s="64"/>
      <c r="F63" s="64"/>
      <c r="G63" s="64"/>
    </row>
    <row r="66" spans="1:8" ht="12.75">
      <c r="A66" t="s">
        <v>267</v>
      </c>
      <c r="D66" s="6"/>
      <c r="E66" s="6"/>
      <c r="F66" s="6"/>
      <c r="G66" s="6"/>
      <c r="H66" s="20" t="s">
        <v>308</v>
      </c>
    </row>
    <row r="67" spans="4:7" s="21" customFormat="1" ht="11.25">
      <c r="D67" s="64" t="s">
        <v>309</v>
      </c>
      <c r="E67" s="64"/>
      <c r="F67" s="64"/>
      <c r="G67" s="64"/>
    </row>
    <row r="68" spans="4:7" s="21" customFormat="1" ht="11.25">
      <c r="D68" s="39"/>
      <c r="E68" s="39"/>
      <c r="F68" s="39"/>
      <c r="G68" s="39"/>
    </row>
    <row r="69" spans="1:8" s="21" customFormat="1" ht="12.75">
      <c r="A69" t="s">
        <v>278</v>
      </c>
      <c r="B69"/>
      <c r="C69"/>
      <c r="D69" s="6"/>
      <c r="E69" s="6"/>
      <c r="F69" s="6"/>
      <c r="G69" s="6"/>
      <c r="H69" s="20" t="s">
        <v>289</v>
      </c>
    </row>
    <row r="70" spans="1:8" ht="12.75">
      <c r="A70" s="21"/>
      <c r="B70" s="21"/>
      <c r="C70" s="21"/>
      <c r="D70" s="64" t="s">
        <v>309</v>
      </c>
      <c r="E70" s="64"/>
      <c r="F70" s="64"/>
      <c r="G70" s="64"/>
      <c r="H70" s="21"/>
    </row>
    <row r="72" spans="1:8" ht="12.75">
      <c r="A72" t="s">
        <v>268</v>
      </c>
      <c r="C72" s="6"/>
      <c r="D72" s="6"/>
      <c r="E72" s="6"/>
      <c r="F72" s="6"/>
      <c r="G72" s="6" t="s">
        <v>310</v>
      </c>
      <c r="H72" s="20" t="s">
        <v>269</v>
      </c>
    </row>
    <row r="73" spans="3:7" s="21" customFormat="1" ht="11.25">
      <c r="C73" s="64" t="s">
        <v>309</v>
      </c>
      <c r="D73" s="64"/>
      <c r="E73" s="64"/>
      <c r="F73" s="64"/>
      <c r="G73" s="64"/>
    </row>
    <row r="74" ht="12.75">
      <c r="D74" s="59"/>
    </row>
  </sheetData>
  <sheetProtection/>
  <mergeCells count="13">
    <mergeCell ref="A21:H21"/>
    <mergeCell ref="D25:G25"/>
    <mergeCell ref="D70:G70"/>
    <mergeCell ref="A12:H12"/>
    <mergeCell ref="A13:H13"/>
    <mergeCell ref="B14:D14"/>
    <mergeCell ref="C3:H3"/>
    <mergeCell ref="A4:H4"/>
    <mergeCell ref="C73:G73"/>
    <mergeCell ref="D63:G63"/>
    <mergeCell ref="D67:G67"/>
    <mergeCell ref="A16:H16"/>
    <mergeCell ref="A19:H19"/>
  </mergeCells>
  <printOptions/>
  <pageMargins left="0.8267716535433072" right="0.03937007874015748" top="0.984251968503937" bottom="0.984251968503937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2</v>
      </c>
      <c r="G1">
        <v>0</v>
      </c>
      <c r="H1">
        <v>0</v>
      </c>
      <c r="I1" t="s">
        <v>2</v>
      </c>
      <c r="K1">
        <v>1</v>
      </c>
      <c r="L1">
        <v>18661</v>
      </c>
    </row>
    <row r="4" spans="1:28" ht="12.75">
      <c r="A4" s="1">
        <v>5</v>
      </c>
      <c r="B4" s="1">
        <v>1</v>
      </c>
      <c r="C4" s="1">
        <v>0</v>
      </c>
      <c r="D4" s="1"/>
      <c r="E4" s="1"/>
      <c r="F4" s="1" t="s">
        <v>3</v>
      </c>
      <c r="G4" s="1" t="s">
        <v>4</v>
      </c>
      <c r="H4" s="1" t="s">
        <v>5</v>
      </c>
      <c r="I4" s="1" t="s">
        <v>3</v>
      </c>
      <c r="J4" s="1" t="s">
        <v>3</v>
      </c>
      <c r="K4" s="1" t="s">
        <v>6</v>
      </c>
      <c r="L4" s="1" t="s">
        <v>7</v>
      </c>
      <c r="M4" s="1" t="s">
        <v>8</v>
      </c>
      <c r="N4" s="1" t="s">
        <v>3</v>
      </c>
      <c r="O4" s="1" t="s">
        <v>3</v>
      </c>
      <c r="P4" s="1">
        <v>1984</v>
      </c>
      <c r="Q4" s="1" t="s">
        <v>3</v>
      </c>
      <c r="R4" s="1">
        <v>39392</v>
      </c>
      <c r="S4" s="1">
        <v>183641</v>
      </c>
      <c r="T4" s="1">
        <v>0</v>
      </c>
      <c r="U4" s="1">
        <v>1</v>
      </c>
      <c r="V4" s="1">
        <v>1</v>
      </c>
      <c r="W4" s="1">
        <v>2</v>
      </c>
      <c r="X4" s="1">
        <v>1</v>
      </c>
      <c r="Y4" s="1">
        <v>0</v>
      </c>
      <c r="Z4" s="1">
        <v>0</v>
      </c>
      <c r="AA4" s="1">
        <v>0</v>
      </c>
      <c r="AB4" s="1">
        <v>0</v>
      </c>
    </row>
    <row r="5" spans="1:28" ht="12.75">
      <c r="A5" s="1">
        <v>1</v>
      </c>
      <c r="B5" s="1">
        <v>1</v>
      </c>
      <c r="C5" s="1">
        <v>0</v>
      </c>
      <c r="D5" s="1"/>
      <c r="E5" s="1"/>
      <c r="F5" s="1" t="s">
        <v>3</v>
      </c>
      <c r="G5" s="1" t="s">
        <v>4</v>
      </c>
      <c r="H5" s="1" t="s">
        <v>5</v>
      </c>
      <c r="I5" s="1" t="s">
        <v>3</v>
      </c>
      <c r="J5" s="1" t="s">
        <v>3</v>
      </c>
      <c r="K5" s="1" t="s">
        <v>6</v>
      </c>
      <c r="L5" s="1" t="s">
        <v>7</v>
      </c>
      <c r="M5" s="1" t="s">
        <v>8</v>
      </c>
      <c r="N5" s="1" t="s">
        <v>3</v>
      </c>
      <c r="O5" s="1" t="s">
        <v>3</v>
      </c>
      <c r="P5" s="1">
        <v>1984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0</v>
      </c>
    </row>
    <row r="10" spans="1:29" ht="12.75">
      <c r="A10" s="1"/>
      <c r="B10" s="1">
        <v>1</v>
      </c>
      <c r="C10" s="1"/>
      <c r="D10" s="1"/>
      <c r="E10" s="1" t="s">
        <v>3</v>
      </c>
      <c r="F10" s="1" t="s">
        <v>9</v>
      </c>
      <c r="G10" s="1" t="s">
        <v>10</v>
      </c>
      <c r="H10" s="1">
        <v>1</v>
      </c>
      <c r="I10" s="1">
        <v>0</v>
      </c>
      <c r="J10" s="1">
        <v>0</v>
      </c>
      <c r="K10" s="1">
        <v>4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 t="s">
        <v>9</v>
      </c>
      <c r="R10" s="1">
        <v>75058.63</v>
      </c>
      <c r="S10" s="1">
        <v>0</v>
      </c>
      <c r="T10" s="1">
        <v>0</v>
      </c>
      <c r="U10" s="1">
        <v>0</v>
      </c>
      <c r="V10" s="1">
        <v>75058.63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</row>
    <row r="11" spans="1:29" ht="12.75">
      <c r="A11" s="2"/>
      <c r="B11" s="2">
        <v>1</v>
      </c>
      <c r="C11" s="2"/>
      <c r="D11" s="2"/>
      <c r="E11" s="2" t="s">
        <v>11</v>
      </c>
      <c r="F11" s="2" t="s">
        <v>3</v>
      </c>
      <c r="G11" s="2" t="s">
        <v>12</v>
      </c>
      <c r="H11" s="2">
        <v>1</v>
      </c>
      <c r="I11" s="2">
        <v>0</v>
      </c>
      <c r="J11" s="2">
        <v>1</v>
      </c>
      <c r="K11" s="2">
        <v>1474</v>
      </c>
      <c r="L11" s="2">
        <v>1</v>
      </c>
      <c r="M11" s="2">
        <v>8249719</v>
      </c>
      <c r="N11" s="2">
        <v>1</v>
      </c>
      <c r="O11" s="2">
        <v>8102916</v>
      </c>
      <c r="P11" s="2">
        <v>0</v>
      </c>
      <c r="Q11" s="2" t="s">
        <v>3</v>
      </c>
      <c r="R11" s="2">
        <v>75058.63</v>
      </c>
      <c r="S11" s="2">
        <v>0</v>
      </c>
      <c r="T11" s="2">
        <v>0</v>
      </c>
      <c r="U11" s="2">
        <v>0</v>
      </c>
      <c r="V11" s="2">
        <v>75058.63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2" spans="1:29" ht="12.75">
      <c r="A12" s="3"/>
      <c r="B12" s="3">
        <v>0</v>
      </c>
      <c r="C12" s="3"/>
      <c r="D12" s="3"/>
      <c r="E12" s="3" t="s">
        <v>13</v>
      </c>
      <c r="F12" s="3" t="s">
        <v>14</v>
      </c>
      <c r="G12" s="3" t="s">
        <v>15</v>
      </c>
      <c r="H12" s="3">
        <v>1</v>
      </c>
      <c r="I12" s="3">
        <v>1</v>
      </c>
      <c r="J12" s="3">
        <v>0</v>
      </c>
      <c r="K12" s="3">
        <v>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 t="s">
        <v>14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</row>
    <row r="13" spans="1:29" ht="12.75">
      <c r="A13" s="3"/>
      <c r="B13" s="3">
        <v>0</v>
      </c>
      <c r="C13" s="3"/>
      <c r="D13" s="3"/>
      <c r="E13" s="3" t="s">
        <v>3</v>
      </c>
      <c r="F13" s="3" t="s">
        <v>16</v>
      </c>
      <c r="G13" s="3" t="s">
        <v>17</v>
      </c>
      <c r="H13" s="3">
        <v>1</v>
      </c>
      <c r="I13" s="3">
        <v>2</v>
      </c>
      <c r="J13" s="3">
        <v>0</v>
      </c>
      <c r="K13" s="3">
        <v>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 t="s">
        <v>16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</row>
    <row r="14" spans="1:29" ht="12.75">
      <c r="A14" s="3"/>
      <c r="B14" s="3">
        <v>0</v>
      </c>
      <c r="C14" s="3"/>
      <c r="D14" s="3"/>
      <c r="E14" s="3" t="s">
        <v>3</v>
      </c>
      <c r="F14" s="3" t="s">
        <v>18</v>
      </c>
      <c r="G14" s="3" t="s">
        <v>19</v>
      </c>
      <c r="H14" s="3">
        <v>1</v>
      </c>
      <c r="I14" s="3">
        <v>3</v>
      </c>
      <c r="J14" s="3">
        <v>0</v>
      </c>
      <c r="K14" s="3">
        <v>155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 t="s">
        <v>18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</row>
    <row r="15" spans="1:29" ht="12.75">
      <c r="A15" s="3"/>
      <c r="B15" s="3">
        <v>0</v>
      </c>
      <c r="C15" s="3"/>
      <c r="D15" s="3"/>
      <c r="E15" s="3" t="s">
        <v>3</v>
      </c>
      <c r="F15" s="3" t="s">
        <v>20</v>
      </c>
      <c r="G15" s="3" t="s">
        <v>21</v>
      </c>
      <c r="H15" s="3">
        <v>1</v>
      </c>
      <c r="I15" s="3">
        <v>4</v>
      </c>
      <c r="J15" s="3">
        <v>0</v>
      </c>
      <c r="K15" s="3">
        <v>156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 t="s">
        <v>20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</row>
    <row r="16" spans="1:29" ht="12.75">
      <c r="A16" s="3"/>
      <c r="B16" s="3">
        <v>0</v>
      </c>
      <c r="C16" s="3"/>
      <c r="D16" s="3"/>
      <c r="E16" s="3" t="s">
        <v>3</v>
      </c>
      <c r="F16" s="3" t="s">
        <v>22</v>
      </c>
      <c r="G16" s="3" t="s">
        <v>23</v>
      </c>
      <c r="H16" s="3">
        <v>1</v>
      </c>
      <c r="I16" s="3">
        <v>5</v>
      </c>
      <c r="J16" s="3">
        <v>0</v>
      </c>
      <c r="K16" s="3">
        <v>157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 t="s">
        <v>22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</row>
    <row r="17" spans="1:29" ht="12.75">
      <c r="A17" s="3"/>
      <c r="B17" s="3">
        <v>0</v>
      </c>
      <c r="C17" s="3"/>
      <c r="D17" s="3"/>
      <c r="E17" s="3" t="s">
        <v>3</v>
      </c>
      <c r="F17" s="3" t="s">
        <v>24</v>
      </c>
      <c r="G17" s="3" t="s">
        <v>25</v>
      </c>
      <c r="H17" s="3">
        <v>1</v>
      </c>
      <c r="I17" s="3">
        <v>6</v>
      </c>
      <c r="J17" s="3">
        <v>0</v>
      </c>
      <c r="K17" s="3">
        <v>158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 t="s">
        <v>24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</row>
    <row r="18" spans="1:29" ht="12.75">
      <c r="A18" s="3"/>
      <c r="B18" s="3">
        <v>0</v>
      </c>
      <c r="C18" s="3"/>
      <c r="D18" s="3"/>
      <c r="E18" s="3" t="s">
        <v>3</v>
      </c>
      <c r="F18" s="3" t="s">
        <v>26</v>
      </c>
      <c r="G18" s="3" t="s">
        <v>27</v>
      </c>
      <c r="H18" s="3">
        <v>1</v>
      </c>
      <c r="I18" s="3">
        <v>7</v>
      </c>
      <c r="J18" s="3">
        <v>0</v>
      </c>
      <c r="K18" s="3">
        <v>159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 t="s">
        <v>26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</row>
    <row r="19" spans="1:29" ht="12.75">
      <c r="A19" s="1"/>
      <c r="B19" s="1">
        <v>0</v>
      </c>
      <c r="C19" s="1"/>
      <c r="D19" s="1"/>
      <c r="E19" s="1" t="s">
        <v>3</v>
      </c>
      <c r="F19" s="1" t="s">
        <v>28</v>
      </c>
      <c r="G19" s="1" t="s">
        <v>29</v>
      </c>
      <c r="H19" s="1">
        <v>2</v>
      </c>
      <c r="I19" s="1">
        <v>0</v>
      </c>
      <c r="J19" s="1">
        <v>0</v>
      </c>
      <c r="K19" s="1">
        <v>349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 t="s">
        <v>28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</row>
    <row r="20" spans="1:29" ht="12.75">
      <c r="A20" s="3"/>
      <c r="B20" s="3">
        <v>0</v>
      </c>
      <c r="C20" s="3"/>
      <c r="D20" s="3"/>
      <c r="E20" s="3" t="s">
        <v>3</v>
      </c>
      <c r="F20" s="3" t="s">
        <v>30</v>
      </c>
      <c r="G20" s="3" t="s">
        <v>31</v>
      </c>
      <c r="H20" s="3">
        <v>2</v>
      </c>
      <c r="I20" s="3">
        <v>1</v>
      </c>
      <c r="J20" s="3">
        <v>0</v>
      </c>
      <c r="K20" s="3">
        <v>350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 t="s">
        <v>30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</row>
    <row r="21" spans="1:29" ht="12.75">
      <c r="A21" s="3"/>
      <c r="B21" s="3">
        <v>0</v>
      </c>
      <c r="C21" s="3"/>
      <c r="D21" s="3"/>
      <c r="E21" s="3" t="s">
        <v>3</v>
      </c>
      <c r="F21" s="3" t="s">
        <v>32</v>
      </c>
      <c r="G21" s="3" t="s">
        <v>33</v>
      </c>
      <c r="H21" s="3">
        <v>2</v>
      </c>
      <c r="I21" s="3">
        <v>2</v>
      </c>
      <c r="J21" s="3">
        <v>0</v>
      </c>
      <c r="K21" s="3">
        <v>351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 t="s">
        <v>32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</row>
    <row r="22" spans="1:29" ht="12.75">
      <c r="A22" s="3"/>
      <c r="B22" s="3">
        <v>0</v>
      </c>
      <c r="C22" s="3"/>
      <c r="D22" s="3"/>
      <c r="E22" s="3" t="s">
        <v>3</v>
      </c>
      <c r="F22" s="3" t="s">
        <v>34</v>
      </c>
      <c r="G22" s="3" t="s">
        <v>35</v>
      </c>
      <c r="H22" s="3">
        <v>2</v>
      </c>
      <c r="I22" s="3">
        <v>3</v>
      </c>
      <c r="J22" s="3">
        <v>0</v>
      </c>
      <c r="K22" s="3">
        <v>352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 t="s">
        <v>34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</row>
    <row r="23" spans="1:29" ht="12.75">
      <c r="A23" s="1"/>
      <c r="B23" s="1">
        <v>1</v>
      </c>
      <c r="C23" s="1"/>
      <c r="D23" s="1"/>
      <c r="E23" s="1" t="s">
        <v>3</v>
      </c>
      <c r="F23" s="1" t="s">
        <v>36</v>
      </c>
      <c r="G23" s="1" t="s">
        <v>37</v>
      </c>
      <c r="H23" s="1">
        <v>3</v>
      </c>
      <c r="I23" s="1">
        <v>0</v>
      </c>
      <c r="J23" s="1">
        <v>0</v>
      </c>
      <c r="K23" s="1">
        <v>7</v>
      </c>
      <c r="L23" s="1">
        <v>0</v>
      </c>
      <c r="M23" s="1">
        <v>0</v>
      </c>
      <c r="N23" s="1">
        <v>0</v>
      </c>
      <c r="O23" s="1">
        <v>2</v>
      </c>
      <c r="P23" s="1">
        <v>0</v>
      </c>
      <c r="Q23" s="1" t="s">
        <v>36</v>
      </c>
      <c r="R23" s="1">
        <v>9252494.81</v>
      </c>
      <c r="S23" s="1">
        <v>322705.23</v>
      </c>
      <c r="T23" s="1">
        <v>1037754.46</v>
      </c>
      <c r="U23" s="1">
        <v>0</v>
      </c>
      <c r="V23" s="1">
        <v>10612954.5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</row>
    <row r="24" spans="1:29" ht="12.75">
      <c r="A24" s="2"/>
      <c r="B24" s="2">
        <v>1</v>
      </c>
      <c r="C24" s="2"/>
      <c r="D24" s="2"/>
      <c r="E24" s="2" t="s">
        <v>38</v>
      </c>
      <c r="F24" s="2" t="s">
        <v>3</v>
      </c>
      <c r="G24" s="2" t="s">
        <v>39</v>
      </c>
      <c r="H24" s="2">
        <v>3</v>
      </c>
      <c r="I24" s="2">
        <v>0</v>
      </c>
      <c r="J24" s="2">
        <v>1</v>
      </c>
      <c r="K24" s="2">
        <v>1475</v>
      </c>
      <c r="L24" s="2">
        <v>1</v>
      </c>
      <c r="M24" s="2">
        <v>8102917</v>
      </c>
      <c r="N24" s="2">
        <v>1</v>
      </c>
      <c r="O24" s="2">
        <v>8102916</v>
      </c>
      <c r="P24" s="2">
        <v>0</v>
      </c>
      <c r="Q24" s="2" t="s">
        <v>3</v>
      </c>
      <c r="R24" s="2">
        <v>8775179.34</v>
      </c>
      <c r="S24" s="2">
        <v>0</v>
      </c>
      <c r="T24" s="2">
        <v>0</v>
      </c>
      <c r="U24" s="2">
        <v>0</v>
      </c>
      <c r="V24" s="2">
        <v>8775179.34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</row>
    <row r="25" spans="1:29" ht="12.75">
      <c r="A25" s="2"/>
      <c r="B25" s="2">
        <v>1</v>
      </c>
      <c r="C25" s="2"/>
      <c r="D25" s="2"/>
      <c r="E25" s="2" t="s">
        <v>40</v>
      </c>
      <c r="F25" s="2" t="s">
        <v>3</v>
      </c>
      <c r="G25" s="2" t="s">
        <v>41</v>
      </c>
      <c r="H25" s="2">
        <v>3</v>
      </c>
      <c r="I25" s="2">
        <v>0</v>
      </c>
      <c r="J25" s="2">
        <v>2</v>
      </c>
      <c r="K25" s="2">
        <v>1476</v>
      </c>
      <c r="L25" s="2">
        <v>1</v>
      </c>
      <c r="M25" s="2">
        <v>8173844</v>
      </c>
      <c r="N25" s="2">
        <v>1</v>
      </c>
      <c r="O25" s="2">
        <v>8102916</v>
      </c>
      <c r="P25" s="2">
        <v>0</v>
      </c>
      <c r="Q25" s="2" t="s">
        <v>3</v>
      </c>
      <c r="R25" s="2">
        <v>416252.73</v>
      </c>
      <c r="S25" s="2">
        <v>275388.64</v>
      </c>
      <c r="T25" s="2">
        <v>979250.08</v>
      </c>
      <c r="U25" s="2">
        <v>0</v>
      </c>
      <c r="V25" s="2">
        <v>1670891.45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</row>
    <row r="26" spans="1:29" ht="12.75">
      <c r="A26" s="2"/>
      <c r="B26" s="2">
        <v>1</v>
      </c>
      <c r="C26" s="2"/>
      <c r="D26" s="2"/>
      <c r="E26" s="2" t="s">
        <v>42</v>
      </c>
      <c r="F26" s="2" t="s">
        <v>3</v>
      </c>
      <c r="G26" s="2" t="s">
        <v>43</v>
      </c>
      <c r="H26" s="2">
        <v>3</v>
      </c>
      <c r="I26" s="2">
        <v>0</v>
      </c>
      <c r="J26" s="2">
        <v>3</v>
      </c>
      <c r="K26" s="2">
        <v>1477</v>
      </c>
      <c r="L26" s="2">
        <v>1</v>
      </c>
      <c r="M26" s="2">
        <v>8234075</v>
      </c>
      <c r="N26" s="2">
        <v>1</v>
      </c>
      <c r="O26" s="2">
        <v>8102916</v>
      </c>
      <c r="P26" s="2">
        <v>0</v>
      </c>
      <c r="Q26" s="2" t="s">
        <v>3</v>
      </c>
      <c r="R26" s="2">
        <v>61062.74</v>
      </c>
      <c r="S26" s="2">
        <v>47316.59</v>
      </c>
      <c r="T26" s="2">
        <v>58504.38</v>
      </c>
      <c r="U26" s="2">
        <v>0</v>
      </c>
      <c r="V26" s="2">
        <v>166883.71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</row>
    <row r="27" spans="1:29" ht="12.75">
      <c r="A27" s="3"/>
      <c r="B27" s="3">
        <v>0</v>
      </c>
      <c r="C27" s="3"/>
      <c r="D27" s="3"/>
      <c r="E27" s="3" t="s">
        <v>3</v>
      </c>
      <c r="F27" s="3" t="s">
        <v>44</v>
      </c>
      <c r="G27" s="3" t="s">
        <v>45</v>
      </c>
      <c r="H27" s="3">
        <v>3</v>
      </c>
      <c r="I27" s="3">
        <v>1</v>
      </c>
      <c r="J27" s="3">
        <v>0</v>
      </c>
      <c r="K27" s="3">
        <v>160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 t="s">
        <v>44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</row>
    <row r="28" spans="1:29" ht="12.75">
      <c r="A28" s="3"/>
      <c r="B28" s="3">
        <v>0</v>
      </c>
      <c r="C28" s="3"/>
      <c r="D28" s="3"/>
      <c r="E28" s="3" t="s">
        <v>3</v>
      </c>
      <c r="F28" s="3" t="s">
        <v>46</v>
      </c>
      <c r="G28" s="3" t="s">
        <v>47</v>
      </c>
      <c r="H28" s="3">
        <v>3</v>
      </c>
      <c r="I28" s="3">
        <v>2</v>
      </c>
      <c r="J28" s="3">
        <v>0</v>
      </c>
      <c r="K28" s="3">
        <v>161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 t="s">
        <v>46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</row>
    <row r="29" spans="1:29" ht="12.75">
      <c r="A29" s="1"/>
      <c r="B29" s="1">
        <v>0</v>
      </c>
      <c r="C29" s="1"/>
      <c r="D29" s="1"/>
      <c r="E29" s="1" t="s">
        <v>3</v>
      </c>
      <c r="F29" s="1" t="s">
        <v>48</v>
      </c>
      <c r="G29" s="1" t="s">
        <v>49</v>
      </c>
      <c r="H29" s="1">
        <v>4</v>
      </c>
      <c r="I29" s="1">
        <v>0</v>
      </c>
      <c r="J29" s="1">
        <v>0</v>
      </c>
      <c r="K29" s="1">
        <v>9</v>
      </c>
      <c r="L29" s="1">
        <v>0</v>
      </c>
      <c r="M29" s="1">
        <v>0</v>
      </c>
      <c r="N29" s="1">
        <v>0</v>
      </c>
      <c r="O29" s="1">
        <v>3</v>
      </c>
      <c r="P29" s="1">
        <v>0</v>
      </c>
      <c r="Q29" s="1" t="s">
        <v>48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</row>
    <row r="30" spans="1:29" ht="12.75">
      <c r="A30" s="1"/>
      <c r="B30" s="1">
        <v>1</v>
      </c>
      <c r="C30" s="1"/>
      <c r="D30" s="1"/>
      <c r="E30" s="1" t="s">
        <v>3</v>
      </c>
      <c r="F30" s="1" t="s">
        <v>50</v>
      </c>
      <c r="G30" s="1" t="s">
        <v>51</v>
      </c>
      <c r="H30" s="1">
        <v>5</v>
      </c>
      <c r="I30" s="1">
        <v>0</v>
      </c>
      <c r="J30" s="1">
        <v>0</v>
      </c>
      <c r="K30" s="1">
        <v>10</v>
      </c>
      <c r="L30" s="1">
        <v>0</v>
      </c>
      <c r="M30" s="1">
        <v>0</v>
      </c>
      <c r="N30" s="1">
        <v>0</v>
      </c>
      <c r="O30" s="1">
        <v>4</v>
      </c>
      <c r="P30" s="1">
        <v>0</v>
      </c>
      <c r="Q30" s="1" t="s">
        <v>50</v>
      </c>
      <c r="R30" s="1">
        <v>246172.56</v>
      </c>
      <c r="S30" s="1">
        <v>90658.88</v>
      </c>
      <c r="T30" s="1">
        <v>0</v>
      </c>
      <c r="U30" s="1">
        <v>0</v>
      </c>
      <c r="V30" s="1">
        <v>336831.44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</row>
    <row r="31" spans="1:29" ht="12.75">
      <c r="A31" s="2"/>
      <c r="B31" s="2">
        <v>1</v>
      </c>
      <c r="C31" s="2"/>
      <c r="D31" s="2"/>
      <c r="E31" s="2" t="s">
        <v>52</v>
      </c>
      <c r="F31" s="2" t="s">
        <v>3</v>
      </c>
      <c r="G31" s="2" t="s">
        <v>53</v>
      </c>
      <c r="H31" s="2">
        <v>5</v>
      </c>
      <c r="I31" s="2">
        <v>0</v>
      </c>
      <c r="J31" s="2">
        <v>1</v>
      </c>
      <c r="K31" s="2">
        <v>1478</v>
      </c>
      <c r="L31" s="2">
        <v>1</v>
      </c>
      <c r="M31" s="2">
        <v>8250886</v>
      </c>
      <c r="N31" s="2">
        <v>1</v>
      </c>
      <c r="O31" s="2">
        <v>8102916</v>
      </c>
      <c r="P31" s="2">
        <v>0</v>
      </c>
      <c r="Q31" s="2" t="s">
        <v>3</v>
      </c>
      <c r="R31" s="2">
        <v>32061.71</v>
      </c>
      <c r="S31" s="2">
        <v>13914.08</v>
      </c>
      <c r="T31" s="2">
        <v>0</v>
      </c>
      <c r="U31" s="2">
        <v>0</v>
      </c>
      <c r="V31" s="2">
        <v>45975.79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</row>
    <row r="32" spans="1:29" ht="12.75">
      <c r="A32" s="2"/>
      <c r="B32" s="2">
        <v>1</v>
      </c>
      <c r="C32" s="2"/>
      <c r="D32" s="2"/>
      <c r="E32" s="2" t="s">
        <v>54</v>
      </c>
      <c r="F32" s="2" t="s">
        <v>3</v>
      </c>
      <c r="G32" s="2" t="s">
        <v>55</v>
      </c>
      <c r="H32" s="2">
        <v>5</v>
      </c>
      <c r="I32" s="2">
        <v>0</v>
      </c>
      <c r="J32" s="2">
        <v>2</v>
      </c>
      <c r="K32" s="2">
        <v>1479</v>
      </c>
      <c r="L32" s="2">
        <v>1</v>
      </c>
      <c r="M32" s="2">
        <v>8259530</v>
      </c>
      <c r="N32" s="2">
        <v>1</v>
      </c>
      <c r="O32" s="2">
        <v>8102916</v>
      </c>
      <c r="P32" s="2">
        <v>0</v>
      </c>
      <c r="Q32" s="2" t="s">
        <v>3</v>
      </c>
      <c r="R32" s="2">
        <v>4023.93</v>
      </c>
      <c r="S32" s="2">
        <v>33452.27</v>
      </c>
      <c r="T32" s="2">
        <v>0</v>
      </c>
      <c r="U32" s="2">
        <v>0</v>
      </c>
      <c r="V32" s="2">
        <v>37476.2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</row>
    <row r="33" spans="1:29" ht="12.75">
      <c r="A33" s="2"/>
      <c r="B33" s="2">
        <v>1</v>
      </c>
      <c r="C33" s="2"/>
      <c r="D33" s="2"/>
      <c r="E33" s="2" t="s">
        <v>56</v>
      </c>
      <c r="F33" s="2" t="s">
        <v>3</v>
      </c>
      <c r="G33" s="2" t="s">
        <v>57</v>
      </c>
      <c r="H33" s="2">
        <v>5</v>
      </c>
      <c r="I33" s="2">
        <v>0</v>
      </c>
      <c r="J33" s="2">
        <v>3</v>
      </c>
      <c r="K33" s="2">
        <v>1480</v>
      </c>
      <c r="L33" s="2">
        <v>1</v>
      </c>
      <c r="M33" s="2">
        <v>8257707</v>
      </c>
      <c r="N33" s="2">
        <v>1</v>
      </c>
      <c r="O33" s="2">
        <v>8102916</v>
      </c>
      <c r="P33" s="2">
        <v>0</v>
      </c>
      <c r="Q33" s="2" t="s">
        <v>3</v>
      </c>
      <c r="R33" s="2">
        <v>210086.92</v>
      </c>
      <c r="S33" s="2">
        <v>43292.53</v>
      </c>
      <c r="T33" s="2">
        <v>0</v>
      </c>
      <c r="U33" s="2">
        <v>0</v>
      </c>
      <c r="V33" s="2">
        <v>253379.45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</row>
    <row r="34" spans="1:29" ht="12.75">
      <c r="A34" s="1"/>
      <c r="B34" s="1">
        <v>0</v>
      </c>
      <c r="C34" s="1"/>
      <c r="D34" s="1"/>
      <c r="E34" s="1" t="s">
        <v>3</v>
      </c>
      <c r="F34" s="1" t="s">
        <v>58</v>
      </c>
      <c r="G34" s="1" t="s">
        <v>59</v>
      </c>
      <c r="H34" s="1">
        <v>6</v>
      </c>
      <c r="I34" s="1">
        <v>0</v>
      </c>
      <c r="J34" s="1">
        <v>0</v>
      </c>
      <c r="K34" s="1">
        <v>11</v>
      </c>
      <c r="L34" s="1">
        <v>0</v>
      </c>
      <c r="M34" s="1">
        <v>0</v>
      </c>
      <c r="N34" s="1">
        <v>0</v>
      </c>
      <c r="O34" s="1">
        <v>5</v>
      </c>
      <c r="P34" s="1">
        <v>0</v>
      </c>
      <c r="Q34" s="1" t="s">
        <v>58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</row>
    <row r="35" spans="1:29" ht="12.75">
      <c r="A35" s="1"/>
      <c r="B35" s="1">
        <v>1</v>
      </c>
      <c r="C35" s="1"/>
      <c r="D35" s="1"/>
      <c r="E35" s="1" t="s">
        <v>3</v>
      </c>
      <c r="F35" s="1" t="s">
        <v>60</v>
      </c>
      <c r="G35" s="1" t="s">
        <v>61</v>
      </c>
      <c r="H35" s="1">
        <v>7</v>
      </c>
      <c r="I35" s="1">
        <v>0</v>
      </c>
      <c r="J35" s="1">
        <v>0</v>
      </c>
      <c r="K35" s="1">
        <v>12</v>
      </c>
      <c r="L35" s="1">
        <v>0</v>
      </c>
      <c r="M35" s="1">
        <v>0</v>
      </c>
      <c r="N35" s="1">
        <v>0</v>
      </c>
      <c r="O35" s="1">
        <v>6</v>
      </c>
      <c r="P35" s="1">
        <v>0</v>
      </c>
      <c r="Q35" s="1" t="s">
        <v>60</v>
      </c>
      <c r="R35" s="1">
        <v>858626.8</v>
      </c>
      <c r="S35" s="1">
        <v>21172.17</v>
      </c>
      <c r="T35" s="1">
        <v>0</v>
      </c>
      <c r="U35" s="1">
        <v>0</v>
      </c>
      <c r="V35" s="1">
        <v>879798.97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</row>
    <row r="36" spans="1:29" ht="12.75">
      <c r="A36" s="2"/>
      <c r="B36" s="2">
        <v>1</v>
      </c>
      <c r="C36" s="2"/>
      <c r="D36" s="2"/>
      <c r="E36" s="2" t="s">
        <v>62</v>
      </c>
      <c r="F36" s="2" t="s">
        <v>3</v>
      </c>
      <c r="G36" s="2" t="s">
        <v>63</v>
      </c>
      <c r="H36" s="2">
        <v>7</v>
      </c>
      <c r="I36" s="2">
        <v>0</v>
      </c>
      <c r="J36" s="2">
        <v>1</v>
      </c>
      <c r="K36" s="2">
        <v>1481</v>
      </c>
      <c r="L36" s="2">
        <v>1</v>
      </c>
      <c r="M36" s="2">
        <v>8103500</v>
      </c>
      <c r="N36" s="2">
        <v>1</v>
      </c>
      <c r="O36" s="2">
        <v>8102916</v>
      </c>
      <c r="P36" s="2">
        <v>0</v>
      </c>
      <c r="Q36" s="2" t="s">
        <v>3</v>
      </c>
      <c r="R36" s="2">
        <v>342507.94</v>
      </c>
      <c r="S36" s="2">
        <v>0</v>
      </c>
      <c r="T36" s="2">
        <v>0</v>
      </c>
      <c r="U36" s="2">
        <v>0</v>
      </c>
      <c r="V36" s="2">
        <v>342507.94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ht="12.75">
      <c r="A37" s="2"/>
      <c r="B37" s="2">
        <v>1</v>
      </c>
      <c r="C37" s="2"/>
      <c r="D37" s="2"/>
      <c r="E37" s="2" t="s">
        <v>64</v>
      </c>
      <c r="F37" s="2" t="s">
        <v>3</v>
      </c>
      <c r="G37" s="2" t="s">
        <v>65</v>
      </c>
      <c r="H37" s="2">
        <v>7</v>
      </c>
      <c r="I37" s="2">
        <v>0</v>
      </c>
      <c r="J37" s="2">
        <v>2</v>
      </c>
      <c r="K37" s="2">
        <v>1482</v>
      </c>
      <c r="L37" s="2">
        <v>1</v>
      </c>
      <c r="M37" s="2">
        <v>8223439</v>
      </c>
      <c r="N37" s="2">
        <v>1</v>
      </c>
      <c r="O37" s="2">
        <v>8102916</v>
      </c>
      <c r="P37" s="2">
        <v>0</v>
      </c>
      <c r="Q37" s="2" t="s">
        <v>3</v>
      </c>
      <c r="R37" s="2">
        <v>473771.19</v>
      </c>
      <c r="S37" s="2">
        <v>0</v>
      </c>
      <c r="T37" s="2">
        <v>0</v>
      </c>
      <c r="U37" s="2">
        <v>0</v>
      </c>
      <c r="V37" s="2">
        <v>473771.19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</row>
    <row r="38" spans="1:29" ht="12.75">
      <c r="A38" s="2"/>
      <c r="B38" s="2">
        <v>1</v>
      </c>
      <c r="C38" s="2"/>
      <c r="D38" s="2"/>
      <c r="E38" s="2" t="s">
        <v>66</v>
      </c>
      <c r="F38" s="2" t="s">
        <v>3</v>
      </c>
      <c r="G38" s="2" t="s">
        <v>67</v>
      </c>
      <c r="H38" s="2">
        <v>7</v>
      </c>
      <c r="I38" s="2">
        <v>0</v>
      </c>
      <c r="J38" s="2">
        <v>3</v>
      </c>
      <c r="K38" s="2">
        <v>1483</v>
      </c>
      <c r="L38" s="2">
        <v>1</v>
      </c>
      <c r="M38" s="2">
        <v>8248083</v>
      </c>
      <c r="N38" s="2">
        <v>1</v>
      </c>
      <c r="O38" s="2">
        <v>8102916</v>
      </c>
      <c r="P38" s="2">
        <v>0</v>
      </c>
      <c r="Q38" s="2" t="s">
        <v>3</v>
      </c>
      <c r="R38" s="2">
        <v>42347.67</v>
      </c>
      <c r="S38" s="2">
        <v>21172.17</v>
      </c>
      <c r="T38" s="2">
        <v>0</v>
      </c>
      <c r="U38" s="2">
        <v>0</v>
      </c>
      <c r="V38" s="2">
        <v>63519.84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</row>
    <row r="39" spans="1:29" ht="12.75">
      <c r="A39" s="1"/>
      <c r="B39" s="1">
        <v>1</v>
      </c>
      <c r="C39" s="1"/>
      <c r="D39" s="1"/>
      <c r="E39" s="1" t="s">
        <v>3</v>
      </c>
      <c r="F39" s="1" t="s">
        <v>68</v>
      </c>
      <c r="G39" s="1" t="s">
        <v>69</v>
      </c>
      <c r="H39" s="1">
        <v>8</v>
      </c>
      <c r="I39" s="1">
        <v>0</v>
      </c>
      <c r="J39" s="1">
        <v>0</v>
      </c>
      <c r="K39" s="1">
        <v>13</v>
      </c>
      <c r="L39" s="1">
        <v>0</v>
      </c>
      <c r="M39" s="1">
        <v>0</v>
      </c>
      <c r="N39" s="1">
        <v>0</v>
      </c>
      <c r="O39" s="1">
        <v>7</v>
      </c>
      <c r="P39" s="1">
        <v>0</v>
      </c>
      <c r="Q39" s="1" t="s">
        <v>68</v>
      </c>
      <c r="R39" s="1">
        <v>1338062.4</v>
      </c>
      <c r="S39" s="1">
        <v>0</v>
      </c>
      <c r="T39" s="1">
        <v>0</v>
      </c>
      <c r="U39" s="1">
        <v>0</v>
      </c>
      <c r="V39" s="1">
        <v>1338062.4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</row>
    <row r="40" spans="1:29" ht="12.75">
      <c r="A40" s="2"/>
      <c r="B40" s="2">
        <v>1</v>
      </c>
      <c r="C40" s="2"/>
      <c r="D40" s="2"/>
      <c r="E40" s="2" t="s">
        <v>70</v>
      </c>
      <c r="F40" s="2" t="s">
        <v>3</v>
      </c>
      <c r="G40" s="2" t="s">
        <v>71</v>
      </c>
      <c r="H40" s="2">
        <v>8</v>
      </c>
      <c r="I40" s="2">
        <v>0</v>
      </c>
      <c r="J40" s="2">
        <v>1</v>
      </c>
      <c r="K40" s="2">
        <v>1484</v>
      </c>
      <c r="L40" s="2">
        <v>1</v>
      </c>
      <c r="M40" s="2">
        <v>8177655</v>
      </c>
      <c r="N40" s="2">
        <v>1</v>
      </c>
      <c r="O40" s="2">
        <v>8102916</v>
      </c>
      <c r="P40" s="2">
        <v>0</v>
      </c>
      <c r="Q40" s="2" t="s">
        <v>3</v>
      </c>
      <c r="R40" s="2">
        <v>1338062.4</v>
      </c>
      <c r="S40" s="2">
        <v>0</v>
      </c>
      <c r="T40" s="2">
        <v>0</v>
      </c>
      <c r="U40" s="2">
        <v>0</v>
      </c>
      <c r="V40" s="2">
        <v>1338062.4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</row>
    <row r="41" spans="1:29" ht="12.75">
      <c r="A41" s="1"/>
      <c r="B41" s="1">
        <v>1</v>
      </c>
      <c r="C41" s="1"/>
      <c r="D41" s="1"/>
      <c r="E41" s="1" t="s">
        <v>3</v>
      </c>
      <c r="F41" s="1" t="s">
        <v>72</v>
      </c>
      <c r="G41" s="1" t="s">
        <v>73</v>
      </c>
      <c r="H41" s="1">
        <v>9</v>
      </c>
      <c r="I41" s="1">
        <v>0</v>
      </c>
      <c r="J41" s="1">
        <v>0</v>
      </c>
      <c r="K41" s="1">
        <v>60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 t="s">
        <v>72</v>
      </c>
      <c r="R41" s="1">
        <v>11770415.200000003</v>
      </c>
      <c r="S41" s="1">
        <v>434536.28</v>
      </c>
      <c r="T41" s="1">
        <v>1037754.46</v>
      </c>
      <c r="U41" s="1">
        <v>0</v>
      </c>
      <c r="V41" s="1">
        <v>13242705.940000001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</row>
    <row r="42" spans="1:29" ht="12.75">
      <c r="A42" s="3"/>
      <c r="B42" s="3">
        <v>0</v>
      </c>
      <c r="C42" s="3"/>
      <c r="D42" s="3"/>
      <c r="E42" s="3" t="s">
        <v>3</v>
      </c>
      <c r="F42" s="3" t="s">
        <v>74</v>
      </c>
      <c r="G42" s="3" t="s">
        <v>75</v>
      </c>
      <c r="H42" s="3">
        <v>9</v>
      </c>
      <c r="I42" s="3">
        <v>1</v>
      </c>
      <c r="J42" s="3">
        <v>0</v>
      </c>
      <c r="K42" s="3">
        <v>63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 t="s">
        <v>74</v>
      </c>
      <c r="R42" s="3">
        <v>11770415.200000003</v>
      </c>
      <c r="S42" s="3">
        <v>434536.28</v>
      </c>
      <c r="T42" s="3">
        <v>1037754.46</v>
      </c>
      <c r="U42" s="3">
        <v>0</v>
      </c>
      <c r="V42" s="3">
        <v>13242705.940000001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</row>
    <row r="43" spans="1:29" ht="12.75">
      <c r="A43" s="1"/>
      <c r="B43" s="1">
        <v>1</v>
      </c>
      <c r="C43" s="1"/>
      <c r="D43" s="1"/>
      <c r="E43" s="1" t="s">
        <v>3</v>
      </c>
      <c r="F43" s="1" t="s">
        <v>76</v>
      </c>
      <c r="G43" s="1" t="s">
        <v>77</v>
      </c>
      <c r="H43" s="1">
        <v>10</v>
      </c>
      <c r="I43" s="1">
        <v>0</v>
      </c>
      <c r="J43" s="1">
        <v>0</v>
      </c>
      <c r="K43" s="1">
        <v>14</v>
      </c>
      <c r="L43" s="1">
        <v>0</v>
      </c>
      <c r="M43" s="1">
        <v>0</v>
      </c>
      <c r="N43" s="1">
        <v>0</v>
      </c>
      <c r="O43" s="1">
        <v>8</v>
      </c>
      <c r="P43" s="1">
        <v>0</v>
      </c>
      <c r="Q43" s="1" t="s">
        <v>76</v>
      </c>
      <c r="R43" s="1">
        <v>216575.63968000005</v>
      </c>
      <c r="S43" s="1">
        <v>7995.467552000001</v>
      </c>
      <c r="T43" s="1">
        <v>0</v>
      </c>
      <c r="U43" s="1">
        <v>0</v>
      </c>
      <c r="V43" s="1">
        <v>224571.10723200004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</row>
    <row r="44" spans="1:29" ht="12.75">
      <c r="A44" s="3"/>
      <c r="B44" s="3">
        <v>1</v>
      </c>
      <c r="C44" s="3"/>
      <c r="D44" s="3"/>
      <c r="E44" s="3" t="s">
        <v>78</v>
      </c>
      <c r="F44" s="3" t="s">
        <v>79</v>
      </c>
      <c r="G44" s="3" t="s">
        <v>80</v>
      </c>
      <c r="H44" s="3">
        <v>10</v>
      </c>
      <c r="I44" s="3">
        <v>1</v>
      </c>
      <c r="J44" s="3">
        <v>0</v>
      </c>
      <c r="K44" s="3">
        <v>15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 t="s">
        <v>79</v>
      </c>
      <c r="R44" s="3">
        <v>216575.63968000005</v>
      </c>
      <c r="S44" s="3">
        <v>7995.467552000001</v>
      </c>
      <c r="T44" s="3">
        <v>0</v>
      </c>
      <c r="U44" s="3">
        <v>0</v>
      </c>
      <c r="V44" s="3">
        <v>224571.10723200004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</row>
    <row r="45" spans="1:29" ht="12.75">
      <c r="A45" s="1"/>
      <c r="B45" s="1">
        <v>1</v>
      </c>
      <c r="C45" s="1"/>
      <c r="D45" s="1"/>
      <c r="E45" s="1" t="s">
        <v>3</v>
      </c>
      <c r="F45" s="1" t="s">
        <v>81</v>
      </c>
      <c r="G45" s="1" t="s">
        <v>82</v>
      </c>
      <c r="H45" s="1">
        <v>11</v>
      </c>
      <c r="I45" s="1">
        <v>0</v>
      </c>
      <c r="J45" s="1">
        <v>0</v>
      </c>
      <c r="K45" s="1">
        <v>61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 t="s">
        <v>81</v>
      </c>
      <c r="R45" s="1">
        <v>11986990.839680003</v>
      </c>
      <c r="S45" s="1">
        <v>442531.74755200004</v>
      </c>
      <c r="T45" s="1">
        <v>1037754.46</v>
      </c>
      <c r="U45" s="1">
        <v>0</v>
      </c>
      <c r="V45" s="1">
        <v>13467277.047232002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</row>
    <row r="46" spans="1:29" ht="12.75">
      <c r="A46" s="3"/>
      <c r="B46" s="3">
        <v>0</v>
      </c>
      <c r="C46" s="3"/>
      <c r="D46" s="3"/>
      <c r="E46" s="3" t="s">
        <v>3</v>
      </c>
      <c r="F46" s="3" t="s">
        <v>83</v>
      </c>
      <c r="G46" s="3" t="s">
        <v>84</v>
      </c>
      <c r="H46" s="3">
        <v>11</v>
      </c>
      <c r="I46" s="3">
        <v>1</v>
      </c>
      <c r="J46" s="3">
        <v>0</v>
      </c>
      <c r="K46" s="3">
        <v>64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 t="s">
        <v>83</v>
      </c>
      <c r="R46" s="3">
        <v>11986990.839680003</v>
      </c>
      <c r="S46" s="3">
        <v>442531.74755200004</v>
      </c>
      <c r="T46" s="3">
        <v>1037754.46</v>
      </c>
      <c r="U46" s="3">
        <v>0</v>
      </c>
      <c r="V46" s="3">
        <v>13467277.047232002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</row>
    <row r="47" spans="1:29" ht="12.75">
      <c r="A47" s="1"/>
      <c r="B47" s="1">
        <v>1</v>
      </c>
      <c r="C47" s="1"/>
      <c r="D47" s="1"/>
      <c r="E47" s="1" t="s">
        <v>3</v>
      </c>
      <c r="F47" s="1" t="s">
        <v>85</v>
      </c>
      <c r="G47" s="1" t="s">
        <v>86</v>
      </c>
      <c r="H47" s="1">
        <v>12</v>
      </c>
      <c r="I47" s="1">
        <v>0</v>
      </c>
      <c r="J47" s="1">
        <v>0</v>
      </c>
      <c r="K47" s="1">
        <v>16</v>
      </c>
      <c r="L47" s="1">
        <v>0</v>
      </c>
      <c r="M47" s="1">
        <v>0</v>
      </c>
      <c r="N47" s="1">
        <v>0</v>
      </c>
      <c r="O47" s="1">
        <v>9</v>
      </c>
      <c r="P47" s="1">
        <v>0</v>
      </c>
      <c r="Q47" s="1" t="s">
        <v>85</v>
      </c>
      <c r="R47" s="1">
        <v>197785.34885472004</v>
      </c>
      <c r="S47" s="1">
        <v>7301.7738346080005</v>
      </c>
      <c r="T47" s="1">
        <v>0</v>
      </c>
      <c r="U47" s="1">
        <v>567687.045599281</v>
      </c>
      <c r="V47" s="1">
        <v>772774.168288609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</row>
    <row r="48" spans="1:29" ht="12.75">
      <c r="A48" s="3"/>
      <c r="B48" s="3">
        <v>1</v>
      </c>
      <c r="C48" s="3"/>
      <c r="D48" s="3"/>
      <c r="E48" s="3" t="s">
        <v>87</v>
      </c>
      <c r="F48" s="3" t="s">
        <v>88</v>
      </c>
      <c r="G48" s="3" t="s">
        <v>89</v>
      </c>
      <c r="H48" s="3">
        <v>12</v>
      </c>
      <c r="I48" s="3">
        <v>1</v>
      </c>
      <c r="J48" s="3">
        <v>0</v>
      </c>
      <c r="K48" s="3">
        <v>17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 t="s">
        <v>88</v>
      </c>
      <c r="R48" s="3">
        <v>197785.34885472004</v>
      </c>
      <c r="S48" s="3">
        <v>7301.7738346080005</v>
      </c>
      <c r="T48" s="3">
        <v>0</v>
      </c>
      <c r="U48" s="3">
        <v>0</v>
      </c>
      <c r="V48" s="3">
        <v>205087.12268932804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</row>
    <row r="49" spans="1:29" ht="12.75">
      <c r="A49" s="3"/>
      <c r="B49" s="3">
        <v>0</v>
      </c>
      <c r="C49" s="3"/>
      <c r="D49" s="3"/>
      <c r="E49" s="3" t="s">
        <v>3</v>
      </c>
      <c r="F49" s="3" t="s">
        <v>90</v>
      </c>
      <c r="G49" s="3" t="s">
        <v>91</v>
      </c>
      <c r="H49" s="3">
        <v>12</v>
      </c>
      <c r="I49" s="3">
        <v>2</v>
      </c>
      <c r="J49" s="3">
        <v>0</v>
      </c>
      <c r="K49" s="3">
        <v>18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 t="s">
        <v>90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</row>
    <row r="50" spans="1:29" ht="12.75">
      <c r="A50" s="3"/>
      <c r="B50" s="3">
        <v>0</v>
      </c>
      <c r="C50" s="3"/>
      <c r="D50" s="3"/>
      <c r="E50" s="3" t="s">
        <v>3</v>
      </c>
      <c r="F50" s="3" t="s">
        <v>92</v>
      </c>
      <c r="G50" s="3" t="s">
        <v>93</v>
      </c>
      <c r="H50" s="3">
        <v>12</v>
      </c>
      <c r="I50" s="3">
        <v>3</v>
      </c>
      <c r="J50" s="3">
        <v>0</v>
      </c>
      <c r="K50" s="3">
        <v>19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 t="s">
        <v>92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</row>
    <row r="51" spans="1:29" ht="12.75">
      <c r="A51" s="3"/>
      <c r="B51" s="3">
        <v>0</v>
      </c>
      <c r="C51" s="3"/>
      <c r="D51" s="3"/>
      <c r="E51" s="3" t="s">
        <v>3</v>
      </c>
      <c r="F51" s="3" t="s">
        <v>94</v>
      </c>
      <c r="G51" s="3" t="s">
        <v>95</v>
      </c>
      <c r="H51" s="3">
        <v>12</v>
      </c>
      <c r="I51" s="3">
        <v>4</v>
      </c>
      <c r="J51" s="3">
        <v>0</v>
      </c>
      <c r="K51" s="3">
        <v>20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 t="s">
        <v>94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</row>
    <row r="52" spans="1:29" ht="12.75">
      <c r="A52" s="3"/>
      <c r="B52" s="3">
        <v>0</v>
      </c>
      <c r="C52" s="3"/>
      <c r="D52" s="3"/>
      <c r="E52" s="3" t="s">
        <v>3</v>
      </c>
      <c r="F52" s="3" t="s">
        <v>96</v>
      </c>
      <c r="G52" s="3" t="s">
        <v>97</v>
      </c>
      <c r="H52" s="3">
        <v>12</v>
      </c>
      <c r="I52" s="3">
        <v>5</v>
      </c>
      <c r="J52" s="3">
        <v>0</v>
      </c>
      <c r="K52" s="3">
        <v>21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 t="s">
        <v>96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</row>
    <row r="53" spans="1:29" ht="12.75">
      <c r="A53" s="3"/>
      <c r="B53" s="3">
        <v>0</v>
      </c>
      <c r="C53" s="3"/>
      <c r="D53" s="3"/>
      <c r="E53" s="3" t="s">
        <v>3</v>
      </c>
      <c r="F53" s="3" t="s">
        <v>98</v>
      </c>
      <c r="G53" s="3" t="s">
        <v>99</v>
      </c>
      <c r="H53" s="3">
        <v>12</v>
      </c>
      <c r="I53" s="3">
        <v>6</v>
      </c>
      <c r="J53" s="3">
        <v>0</v>
      </c>
      <c r="K53" s="3">
        <v>22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 t="s">
        <v>98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</row>
    <row r="54" spans="1:29" ht="12.75">
      <c r="A54" s="3"/>
      <c r="B54" s="3">
        <v>0</v>
      </c>
      <c r="C54" s="3"/>
      <c r="D54" s="3"/>
      <c r="E54" s="3" t="s">
        <v>3</v>
      </c>
      <c r="F54" s="3" t="s">
        <v>100</v>
      </c>
      <c r="G54" s="3" t="s">
        <v>101</v>
      </c>
      <c r="H54" s="3">
        <v>12</v>
      </c>
      <c r="I54" s="3">
        <v>7</v>
      </c>
      <c r="J54" s="3">
        <v>0</v>
      </c>
      <c r="K54" s="3">
        <v>23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 t="s">
        <v>100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</row>
    <row r="55" spans="1:29" ht="12.75">
      <c r="A55" s="3"/>
      <c r="B55" s="3">
        <v>0</v>
      </c>
      <c r="C55" s="3"/>
      <c r="D55" s="3"/>
      <c r="E55" s="3" t="s">
        <v>3</v>
      </c>
      <c r="F55" s="3" t="s">
        <v>102</v>
      </c>
      <c r="G55" s="3" t="s">
        <v>103</v>
      </c>
      <c r="H55" s="3">
        <v>12</v>
      </c>
      <c r="I55" s="3">
        <v>8</v>
      </c>
      <c r="J55" s="3">
        <v>0</v>
      </c>
      <c r="K55" s="3">
        <v>24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 t="s">
        <v>102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</row>
    <row r="56" spans="1:29" ht="12.75">
      <c r="A56" s="3"/>
      <c r="B56" s="3">
        <v>0</v>
      </c>
      <c r="C56" s="3"/>
      <c r="D56" s="3"/>
      <c r="E56" s="3" t="s">
        <v>3</v>
      </c>
      <c r="F56" s="3" t="s">
        <v>104</v>
      </c>
      <c r="G56" s="3" t="s">
        <v>105</v>
      </c>
      <c r="H56" s="3">
        <v>12</v>
      </c>
      <c r="I56" s="3">
        <v>9</v>
      </c>
      <c r="J56" s="3">
        <v>0</v>
      </c>
      <c r="K56" s="3">
        <v>25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 t="s">
        <v>104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12.75">
      <c r="A57" s="3"/>
      <c r="B57" s="3">
        <v>1</v>
      </c>
      <c r="C57" s="3"/>
      <c r="D57" s="3"/>
      <c r="E57" s="3" t="s">
        <v>106</v>
      </c>
      <c r="F57" s="3" t="s">
        <v>107</v>
      </c>
      <c r="G57" s="3" t="s">
        <v>108</v>
      </c>
      <c r="H57" s="3">
        <v>12</v>
      </c>
      <c r="I57" s="3">
        <v>10</v>
      </c>
      <c r="J57" s="3">
        <v>0</v>
      </c>
      <c r="K57" s="3">
        <v>26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 t="s">
        <v>107</v>
      </c>
      <c r="R57" s="3">
        <v>0</v>
      </c>
      <c r="S57" s="3">
        <v>0</v>
      </c>
      <c r="T57" s="3">
        <v>0</v>
      </c>
      <c r="U57" s="3">
        <v>404018.3114169601</v>
      </c>
      <c r="V57" s="3">
        <v>404018.3114169601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</row>
    <row r="58" spans="1:29" ht="12.75">
      <c r="A58" s="3"/>
      <c r="B58" s="3">
        <v>0</v>
      </c>
      <c r="C58" s="3"/>
      <c r="D58" s="3"/>
      <c r="E58" s="3" t="s">
        <v>3</v>
      </c>
      <c r="F58" s="3" t="s">
        <v>109</v>
      </c>
      <c r="G58" s="3" t="s">
        <v>110</v>
      </c>
      <c r="H58" s="3">
        <v>12</v>
      </c>
      <c r="I58" s="3">
        <v>11</v>
      </c>
      <c r="J58" s="3">
        <v>0</v>
      </c>
      <c r="K58" s="3">
        <v>27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 t="s">
        <v>109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</row>
    <row r="59" spans="1:29" ht="12.75">
      <c r="A59" s="3"/>
      <c r="B59" s="3">
        <v>0</v>
      </c>
      <c r="C59" s="3"/>
      <c r="D59" s="3"/>
      <c r="E59" s="3" t="s">
        <v>3</v>
      </c>
      <c r="F59" s="3" t="s">
        <v>111</v>
      </c>
      <c r="G59" s="3" t="s">
        <v>112</v>
      </c>
      <c r="H59" s="3">
        <v>12</v>
      </c>
      <c r="I59" s="3">
        <v>12</v>
      </c>
      <c r="J59" s="3">
        <v>0</v>
      </c>
      <c r="K59" s="3">
        <v>28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 t="s">
        <v>111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</row>
    <row r="60" spans="1:29" ht="12.75">
      <c r="A60" s="3"/>
      <c r="B60" s="3">
        <v>0</v>
      </c>
      <c r="C60" s="3"/>
      <c r="D60" s="3"/>
      <c r="E60" s="3" t="s">
        <v>3</v>
      </c>
      <c r="F60" s="3" t="s">
        <v>113</v>
      </c>
      <c r="G60" s="3" t="s">
        <v>114</v>
      </c>
      <c r="H60" s="3">
        <v>12</v>
      </c>
      <c r="I60" s="3">
        <v>13</v>
      </c>
      <c r="J60" s="3">
        <v>0</v>
      </c>
      <c r="K60" s="3">
        <v>29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 t="s">
        <v>113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</row>
    <row r="61" spans="1:29" ht="12.75">
      <c r="A61" s="3"/>
      <c r="B61" s="3">
        <v>0</v>
      </c>
      <c r="C61" s="3"/>
      <c r="D61" s="3"/>
      <c r="E61" s="3" t="s">
        <v>3</v>
      </c>
      <c r="F61" s="3" t="s">
        <v>115</v>
      </c>
      <c r="G61" s="3" t="s">
        <v>116</v>
      </c>
      <c r="H61" s="3">
        <v>12</v>
      </c>
      <c r="I61" s="3">
        <v>14</v>
      </c>
      <c r="J61" s="3">
        <v>0</v>
      </c>
      <c r="K61" s="3">
        <v>30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 t="s">
        <v>115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</row>
    <row r="62" spans="1:29" ht="12.75">
      <c r="A62" s="3"/>
      <c r="B62" s="3">
        <v>0</v>
      </c>
      <c r="C62" s="3"/>
      <c r="D62" s="3"/>
      <c r="E62" s="3" t="s">
        <v>3</v>
      </c>
      <c r="F62" s="3" t="s">
        <v>117</v>
      </c>
      <c r="G62" s="3" t="s">
        <v>118</v>
      </c>
      <c r="H62" s="3">
        <v>12</v>
      </c>
      <c r="I62" s="3">
        <v>15</v>
      </c>
      <c r="J62" s="3">
        <v>0</v>
      </c>
      <c r="K62" s="3">
        <v>31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 t="s">
        <v>117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</row>
    <row r="63" spans="1:29" ht="12.75">
      <c r="A63" s="3"/>
      <c r="B63" s="3">
        <v>0</v>
      </c>
      <c r="C63" s="3"/>
      <c r="D63" s="3"/>
      <c r="E63" s="3" t="s">
        <v>3</v>
      </c>
      <c r="F63" s="3" t="s">
        <v>119</v>
      </c>
      <c r="G63" s="3" t="s">
        <v>120</v>
      </c>
      <c r="H63" s="3">
        <v>12</v>
      </c>
      <c r="I63" s="3">
        <v>16</v>
      </c>
      <c r="J63" s="3">
        <v>0</v>
      </c>
      <c r="K63" s="3">
        <v>32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 t="s">
        <v>119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 ht="12.75">
      <c r="A64" s="3"/>
      <c r="B64" s="3">
        <v>0</v>
      </c>
      <c r="C64" s="3"/>
      <c r="D64" s="3"/>
      <c r="E64" s="3" t="s">
        <v>3</v>
      </c>
      <c r="F64" s="3" t="s">
        <v>121</v>
      </c>
      <c r="G64" s="3" t="s">
        <v>122</v>
      </c>
      <c r="H64" s="3">
        <v>12</v>
      </c>
      <c r="I64" s="3">
        <v>17</v>
      </c>
      <c r="J64" s="3">
        <v>0</v>
      </c>
      <c r="K64" s="3">
        <v>33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 t="s">
        <v>121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</row>
    <row r="65" spans="1:29" ht="12.75">
      <c r="A65" s="3"/>
      <c r="B65" s="3">
        <v>0</v>
      </c>
      <c r="C65" s="3"/>
      <c r="D65" s="3"/>
      <c r="E65" s="3" t="s">
        <v>3</v>
      </c>
      <c r="F65" s="3" t="s">
        <v>123</v>
      </c>
      <c r="G65" s="3" t="s">
        <v>124</v>
      </c>
      <c r="H65" s="3">
        <v>12</v>
      </c>
      <c r="I65" s="3">
        <v>18</v>
      </c>
      <c r="J65" s="3">
        <v>0</v>
      </c>
      <c r="K65" s="3">
        <v>34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 t="s">
        <v>123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2.75">
      <c r="A66" s="3"/>
      <c r="B66" s="3">
        <v>0</v>
      </c>
      <c r="C66" s="3"/>
      <c r="D66" s="3"/>
      <c r="E66" s="3" t="s">
        <v>3</v>
      </c>
      <c r="F66" s="3" t="s">
        <v>125</v>
      </c>
      <c r="G66" s="3" t="s">
        <v>126</v>
      </c>
      <c r="H66" s="3">
        <v>12</v>
      </c>
      <c r="I66" s="3">
        <v>19</v>
      </c>
      <c r="J66" s="3">
        <v>0</v>
      </c>
      <c r="K66" s="3">
        <v>35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 t="s">
        <v>125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</row>
    <row r="67" spans="1:29" ht="12.75">
      <c r="A67" s="3"/>
      <c r="B67" s="3">
        <v>0</v>
      </c>
      <c r="C67" s="3"/>
      <c r="D67" s="3"/>
      <c r="E67" s="3" t="s">
        <v>3</v>
      </c>
      <c r="F67" s="3" t="s">
        <v>127</v>
      </c>
      <c r="G67" s="3" t="s">
        <v>128</v>
      </c>
      <c r="H67" s="3">
        <v>12</v>
      </c>
      <c r="I67" s="3">
        <v>20</v>
      </c>
      <c r="J67" s="3">
        <v>0</v>
      </c>
      <c r="K67" s="3">
        <v>1268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 t="s">
        <v>127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ht="12.75">
      <c r="A68" s="3"/>
      <c r="B68" s="3">
        <v>0</v>
      </c>
      <c r="C68" s="3"/>
      <c r="D68" s="3"/>
      <c r="E68" s="3" t="s">
        <v>3</v>
      </c>
      <c r="F68" s="3" t="s">
        <v>129</v>
      </c>
      <c r="G68" s="3" t="s">
        <v>130</v>
      </c>
      <c r="H68" s="3">
        <v>12</v>
      </c>
      <c r="I68" s="3">
        <v>21</v>
      </c>
      <c r="J68" s="3">
        <v>0</v>
      </c>
      <c r="K68" s="3">
        <v>36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 t="s">
        <v>129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</row>
    <row r="69" spans="1:29" ht="12.75">
      <c r="A69" s="3"/>
      <c r="B69" s="3">
        <v>0</v>
      </c>
      <c r="C69" s="3"/>
      <c r="D69" s="3"/>
      <c r="E69" s="3" t="s">
        <v>3</v>
      </c>
      <c r="F69" s="3" t="s">
        <v>131</v>
      </c>
      <c r="G69" s="3" t="s">
        <v>132</v>
      </c>
      <c r="H69" s="3">
        <v>12</v>
      </c>
      <c r="I69" s="3">
        <v>22</v>
      </c>
      <c r="J69" s="3">
        <v>0</v>
      </c>
      <c r="K69" s="3">
        <v>37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 t="s">
        <v>131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</row>
    <row r="70" spans="1:29" ht="12.75">
      <c r="A70" s="3"/>
      <c r="B70" s="3">
        <v>0</v>
      </c>
      <c r="C70" s="3"/>
      <c r="D70" s="3"/>
      <c r="E70" s="3" t="s">
        <v>3</v>
      </c>
      <c r="F70" s="3" t="s">
        <v>133</v>
      </c>
      <c r="G70" s="3" t="s">
        <v>134</v>
      </c>
      <c r="H70" s="3">
        <v>12</v>
      </c>
      <c r="I70" s="3">
        <v>23</v>
      </c>
      <c r="J70" s="3">
        <v>0</v>
      </c>
      <c r="K70" s="3">
        <v>146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 t="s">
        <v>133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</row>
    <row r="71" spans="1:29" ht="12.75">
      <c r="A71" s="3"/>
      <c r="B71" s="3">
        <v>0</v>
      </c>
      <c r="C71" s="3"/>
      <c r="D71" s="3"/>
      <c r="E71" s="3" t="s">
        <v>3</v>
      </c>
      <c r="F71" s="3" t="s">
        <v>135</v>
      </c>
      <c r="G71" s="3" t="s">
        <v>136</v>
      </c>
      <c r="H71" s="3">
        <v>12</v>
      </c>
      <c r="I71" s="3">
        <v>24</v>
      </c>
      <c r="J71" s="3">
        <v>0</v>
      </c>
      <c r="K71" s="3">
        <v>38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 t="s">
        <v>135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</row>
    <row r="72" spans="1:29" ht="12.75">
      <c r="A72" s="3"/>
      <c r="B72" s="3">
        <v>1</v>
      </c>
      <c r="C72" s="3"/>
      <c r="D72" s="3"/>
      <c r="E72" s="3" t="s">
        <v>137</v>
      </c>
      <c r="F72" s="3" t="s">
        <v>138</v>
      </c>
      <c r="G72" s="3" t="s">
        <v>139</v>
      </c>
      <c r="H72" s="3">
        <v>12</v>
      </c>
      <c r="I72" s="3">
        <v>25</v>
      </c>
      <c r="J72" s="3">
        <v>0</v>
      </c>
      <c r="K72" s="3">
        <v>39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 t="s">
        <v>138</v>
      </c>
      <c r="R72" s="3">
        <v>0</v>
      </c>
      <c r="S72" s="3">
        <v>0</v>
      </c>
      <c r="T72" s="3">
        <v>0</v>
      </c>
      <c r="U72" s="3">
        <v>163668.7341823209</v>
      </c>
      <c r="V72" s="3">
        <v>163668.7341823209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</row>
    <row r="73" spans="1:29" ht="12.75">
      <c r="A73" s="3"/>
      <c r="B73" s="3">
        <v>0</v>
      </c>
      <c r="C73" s="3"/>
      <c r="D73" s="3"/>
      <c r="E73" s="3" t="s">
        <v>3</v>
      </c>
      <c r="F73" s="3" t="s">
        <v>140</v>
      </c>
      <c r="G73" s="3" t="s">
        <v>141</v>
      </c>
      <c r="H73" s="3">
        <v>12</v>
      </c>
      <c r="I73" s="3">
        <v>26</v>
      </c>
      <c r="J73" s="3">
        <v>0</v>
      </c>
      <c r="K73" s="3">
        <v>40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 t="s">
        <v>140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</row>
    <row r="74" spans="1:29" ht="12.75">
      <c r="A74" s="3"/>
      <c r="B74" s="3">
        <v>0</v>
      </c>
      <c r="C74" s="3"/>
      <c r="D74" s="3"/>
      <c r="E74" s="3" t="s">
        <v>3</v>
      </c>
      <c r="F74" s="3" t="s">
        <v>142</v>
      </c>
      <c r="G74" s="3" t="s">
        <v>143</v>
      </c>
      <c r="H74" s="3">
        <v>12</v>
      </c>
      <c r="I74" s="3">
        <v>27</v>
      </c>
      <c r="J74" s="3">
        <v>0</v>
      </c>
      <c r="K74" s="3">
        <v>162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142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</row>
    <row r="75" spans="1:29" ht="12.75">
      <c r="A75" s="3"/>
      <c r="B75" s="3">
        <v>0</v>
      </c>
      <c r="C75" s="3"/>
      <c r="D75" s="3"/>
      <c r="E75" s="3" t="s">
        <v>3</v>
      </c>
      <c r="F75" s="3" t="s">
        <v>144</v>
      </c>
      <c r="G75" s="3" t="s">
        <v>145</v>
      </c>
      <c r="H75" s="3">
        <v>12</v>
      </c>
      <c r="I75" s="3">
        <v>28</v>
      </c>
      <c r="J75" s="3">
        <v>0</v>
      </c>
      <c r="K75" s="3">
        <v>163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 t="s">
        <v>144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</row>
    <row r="76" spans="1:29" ht="12.75">
      <c r="A76" s="3"/>
      <c r="B76" s="3">
        <v>0</v>
      </c>
      <c r="C76" s="3"/>
      <c r="D76" s="3"/>
      <c r="E76" s="3" t="s">
        <v>3</v>
      </c>
      <c r="F76" s="3" t="s">
        <v>146</v>
      </c>
      <c r="G76" s="3" t="s">
        <v>147</v>
      </c>
      <c r="H76" s="3">
        <v>12</v>
      </c>
      <c r="I76" s="3">
        <v>29</v>
      </c>
      <c r="J76" s="3">
        <v>0</v>
      </c>
      <c r="K76" s="3">
        <v>164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 t="s">
        <v>146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</row>
    <row r="77" spans="1:29" ht="12.75">
      <c r="A77" s="1"/>
      <c r="B77" s="1">
        <v>1</v>
      </c>
      <c r="C77" s="1"/>
      <c r="D77" s="1"/>
      <c r="E77" s="1" t="s">
        <v>3</v>
      </c>
      <c r="F77" s="1" t="s">
        <v>148</v>
      </c>
      <c r="G77" s="1" t="s">
        <v>149</v>
      </c>
      <c r="H77" s="1">
        <v>14</v>
      </c>
      <c r="I77" s="1">
        <v>0</v>
      </c>
      <c r="J77" s="1">
        <v>0</v>
      </c>
      <c r="K77" s="1">
        <v>62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 t="s">
        <v>148</v>
      </c>
      <c r="R77" s="1">
        <v>12184776.188534724</v>
      </c>
      <c r="S77" s="1">
        <v>449833.521386608</v>
      </c>
      <c r="T77" s="1">
        <v>1037754.46</v>
      </c>
      <c r="U77" s="1">
        <v>567687.045599281</v>
      </c>
      <c r="V77" s="1">
        <v>14240051.215520613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</row>
    <row r="78" spans="1:29" ht="12.75">
      <c r="A78" s="3"/>
      <c r="B78" s="3">
        <v>0</v>
      </c>
      <c r="C78" s="3"/>
      <c r="D78" s="3"/>
      <c r="E78" s="3" t="s">
        <v>3</v>
      </c>
      <c r="F78" s="3" t="s">
        <v>150</v>
      </c>
      <c r="G78" s="3" t="s">
        <v>151</v>
      </c>
      <c r="H78" s="3">
        <v>14</v>
      </c>
      <c r="I78" s="3">
        <v>1</v>
      </c>
      <c r="J78" s="3">
        <v>0</v>
      </c>
      <c r="K78" s="3">
        <v>65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 t="s">
        <v>150</v>
      </c>
      <c r="R78" s="3">
        <v>12184776.188534724</v>
      </c>
      <c r="S78" s="3">
        <v>449833.521386608</v>
      </c>
      <c r="T78" s="3">
        <v>1037754.46</v>
      </c>
      <c r="U78" s="3">
        <v>567687.045599281</v>
      </c>
      <c r="V78" s="3">
        <v>14240051.215520613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</row>
    <row r="79" spans="1:29" ht="12.75">
      <c r="A79" s="1"/>
      <c r="B79" s="1">
        <v>1</v>
      </c>
      <c r="C79" s="1"/>
      <c r="D79" s="1"/>
      <c r="E79" s="1" t="s">
        <v>3</v>
      </c>
      <c r="F79" s="1" t="s">
        <v>152</v>
      </c>
      <c r="G79" s="1" t="s">
        <v>153</v>
      </c>
      <c r="H79" s="1">
        <v>15</v>
      </c>
      <c r="I79" s="1">
        <v>0</v>
      </c>
      <c r="J79" s="1">
        <v>0</v>
      </c>
      <c r="K79" s="1">
        <v>43</v>
      </c>
      <c r="L79" s="1">
        <v>0</v>
      </c>
      <c r="M79" s="1">
        <v>0</v>
      </c>
      <c r="N79" s="1">
        <v>0</v>
      </c>
      <c r="O79" s="1">
        <v>10</v>
      </c>
      <c r="P79" s="1">
        <v>0</v>
      </c>
      <c r="Q79" s="1" t="s">
        <v>152</v>
      </c>
      <c r="R79" s="1">
        <v>0</v>
      </c>
      <c r="S79" s="1">
        <v>0</v>
      </c>
      <c r="T79" s="1">
        <v>0</v>
      </c>
      <c r="U79" s="1">
        <v>199360.71701728858</v>
      </c>
      <c r="V79" s="1">
        <v>199360.71701728858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</row>
    <row r="80" spans="1:29" ht="12.75">
      <c r="A80" s="3"/>
      <c r="B80" s="3">
        <v>1</v>
      </c>
      <c r="C80" s="3"/>
      <c r="D80" s="3"/>
      <c r="E80" s="3" t="s">
        <v>154</v>
      </c>
      <c r="F80" s="3" t="s">
        <v>155</v>
      </c>
      <c r="G80" s="3" t="s">
        <v>156</v>
      </c>
      <c r="H80" s="3">
        <v>15</v>
      </c>
      <c r="I80" s="3">
        <v>1</v>
      </c>
      <c r="J80" s="3">
        <v>0</v>
      </c>
      <c r="K80" s="3">
        <v>44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 t="s">
        <v>155</v>
      </c>
      <c r="R80" s="3">
        <v>0</v>
      </c>
      <c r="S80" s="3">
        <v>0</v>
      </c>
      <c r="T80" s="3">
        <v>0</v>
      </c>
      <c r="U80" s="3">
        <v>199360.71701728858</v>
      </c>
      <c r="V80" s="3">
        <v>199360.71701728858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</row>
    <row r="81" spans="1:29" ht="12.75">
      <c r="A81" s="3"/>
      <c r="B81" s="3">
        <v>0</v>
      </c>
      <c r="C81" s="3"/>
      <c r="D81" s="3"/>
      <c r="E81" s="3" t="s">
        <v>3</v>
      </c>
      <c r="F81" s="3" t="s">
        <v>157</v>
      </c>
      <c r="G81" s="3" t="s">
        <v>158</v>
      </c>
      <c r="H81" s="3">
        <v>15</v>
      </c>
      <c r="I81" s="3">
        <v>2</v>
      </c>
      <c r="J81" s="3">
        <v>0</v>
      </c>
      <c r="K81" s="3">
        <v>45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 t="s">
        <v>157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</row>
    <row r="82" spans="1:29" ht="12.75">
      <c r="A82" s="1"/>
      <c r="B82" s="1">
        <v>0</v>
      </c>
      <c r="C82" s="1"/>
      <c r="D82" s="1"/>
      <c r="E82" s="1" t="s">
        <v>3</v>
      </c>
      <c r="F82" s="1" t="s">
        <v>159</v>
      </c>
      <c r="G82" s="1" t="s">
        <v>160</v>
      </c>
      <c r="H82" s="1">
        <v>17</v>
      </c>
      <c r="I82" s="1">
        <v>0</v>
      </c>
      <c r="J82" s="1">
        <v>0</v>
      </c>
      <c r="K82" s="1">
        <v>46</v>
      </c>
      <c r="L82" s="1">
        <v>0</v>
      </c>
      <c r="M82" s="1">
        <v>0</v>
      </c>
      <c r="N82" s="1">
        <v>0</v>
      </c>
      <c r="O82" s="1">
        <v>11</v>
      </c>
      <c r="P82" s="1">
        <v>0</v>
      </c>
      <c r="Q82" s="1" t="s">
        <v>159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</row>
    <row r="83" spans="1:29" ht="12.75">
      <c r="A83" s="1"/>
      <c r="B83" s="1">
        <v>1</v>
      </c>
      <c r="C83" s="1"/>
      <c r="D83" s="1"/>
      <c r="E83" s="1" t="s">
        <v>3</v>
      </c>
      <c r="F83" s="1" t="s">
        <v>161</v>
      </c>
      <c r="G83" s="1" t="s">
        <v>162</v>
      </c>
      <c r="H83" s="1">
        <v>18</v>
      </c>
      <c r="I83" s="1">
        <v>0</v>
      </c>
      <c r="J83" s="1">
        <v>0</v>
      </c>
      <c r="K83" s="1">
        <v>47</v>
      </c>
      <c r="L83" s="1">
        <v>0</v>
      </c>
      <c r="M83" s="1">
        <v>0</v>
      </c>
      <c r="N83" s="1">
        <v>0</v>
      </c>
      <c r="O83" s="1">
        <v>12</v>
      </c>
      <c r="P83" s="1">
        <v>0</v>
      </c>
      <c r="Q83" s="1" t="s">
        <v>161</v>
      </c>
      <c r="R83" s="1">
        <v>0</v>
      </c>
      <c r="S83" s="1">
        <v>0</v>
      </c>
      <c r="T83" s="1">
        <v>0</v>
      </c>
      <c r="U83" s="1">
        <v>495439.87713241845</v>
      </c>
      <c r="V83" s="1">
        <v>495439.87713241845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</row>
    <row r="84" spans="1:29" ht="12.75">
      <c r="A84" s="3"/>
      <c r="B84" s="3">
        <v>1</v>
      </c>
      <c r="C84" s="3"/>
      <c r="D84" s="3"/>
      <c r="E84" s="3" t="s">
        <v>163</v>
      </c>
      <c r="F84" s="3" t="s">
        <v>164</v>
      </c>
      <c r="G84" s="3" t="s">
        <v>165</v>
      </c>
      <c r="H84" s="3">
        <v>18</v>
      </c>
      <c r="I84" s="3">
        <v>1</v>
      </c>
      <c r="J84" s="3">
        <v>0</v>
      </c>
      <c r="K84" s="3">
        <v>48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 t="s">
        <v>164</v>
      </c>
      <c r="R84" s="3">
        <v>0</v>
      </c>
      <c r="S84" s="3">
        <v>0</v>
      </c>
      <c r="T84" s="3">
        <v>0</v>
      </c>
      <c r="U84" s="3">
        <v>356416.3518518518</v>
      </c>
      <c r="V84" s="3">
        <v>356416.3518518518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</row>
    <row r="85" spans="1:29" ht="12.75">
      <c r="A85" s="3"/>
      <c r="B85" s="3">
        <v>1</v>
      </c>
      <c r="C85" s="3"/>
      <c r="D85" s="3"/>
      <c r="E85" s="3" t="s">
        <v>163</v>
      </c>
      <c r="F85" s="3" t="s">
        <v>166</v>
      </c>
      <c r="G85" s="3" t="s">
        <v>167</v>
      </c>
      <c r="H85" s="3">
        <v>18</v>
      </c>
      <c r="I85" s="3">
        <v>2</v>
      </c>
      <c r="J85" s="3">
        <v>0</v>
      </c>
      <c r="K85" s="3">
        <v>49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 t="s">
        <v>166</v>
      </c>
      <c r="R85" s="3">
        <v>0</v>
      </c>
      <c r="S85" s="3">
        <v>0</v>
      </c>
      <c r="T85" s="3">
        <v>0</v>
      </c>
      <c r="U85" s="3">
        <v>10402.010050251256</v>
      </c>
      <c r="V85" s="3">
        <v>10402.010050251256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</row>
    <row r="86" spans="1:29" ht="12.75">
      <c r="A86" s="3"/>
      <c r="B86" s="3">
        <v>1</v>
      </c>
      <c r="C86" s="3"/>
      <c r="D86" s="3"/>
      <c r="E86" s="3" t="s">
        <v>3</v>
      </c>
      <c r="F86" s="3" t="s">
        <v>168</v>
      </c>
      <c r="G86" s="3" t="s">
        <v>169</v>
      </c>
      <c r="H86" s="3">
        <v>18</v>
      </c>
      <c r="I86" s="3">
        <v>4</v>
      </c>
      <c r="J86" s="3">
        <v>0</v>
      </c>
      <c r="K86" s="3">
        <v>50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 t="s">
        <v>168</v>
      </c>
      <c r="R86" s="3">
        <v>0</v>
      </c>
      <c r="S86" s="3">
        <v>0</v>
      </c>
      <c r="T86" s="3">
        <v>0</v>
      </c>
      <c r="U86" s="3">
        <v>28480.102431041225</v>
      </c>
      <c r="V86" s="3">
        <v>28480.102431041225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</row>
    <row r="87" spans="1:29" ht="12.75">
      <c r="A87" s="3"/>
      <c r="B87" s="3">
        <v>1</v>
      </c>
      <c r="C87" s="3"/>
      <c r="D87" s="3"/>
      <c r="E87" s="3" t="s">
        <v>170</v>
      </c>
      <c r="F87" s="3" t="s">
        <v>171</v>
      </c>
      <c r="G87" s="3" t="s">
        <v>172</v>
      </c>
      <c r="H87" s="3">
        <v>18</v>
      </c>
      <c r="I87" s="3">
        <v>5</v>
      </c>
      <c r="J87" s="3">
        <v>0</v>
      </c>
      <c r="K87" s="3">
        <v>51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 t="s">
        <v>171</v>
      </c>
      <c r="R87" s="3">
        <v>0</v>
      </c>
      <c r="S87" s="3">
        <v>0</v>
      </c>
      <c r="T87" s="3">
        <v>0</v>
      </c>
      <c r="U87" s="3">
        <v>100141.41279927414</v>
      </c>
      <c r="V87" s="3">
        <v>100141.41279927414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</row>
    <row r="88" spans="1:29" ht="12.75">
      <c r="A88" s="3"/>
      <c r="B88" s="3">
        <v>0</v>
      </c>
      <c r="C88" s="3"/>
      <c r="D88" s="3"/>
      <c r="E88" s="3" t="s">
        <v>3</v>
      </c>
      <c r="F88" s="3" t="s">
        <v>173</v>
      </c>
      <c r="G88" s="3" t="s">
        <v>174</v>
      </c>
      <c r="H88" s="3">
        <v>18</v>
      </c>
      <c r="I88" s="3">
        <v>7</v>
      </c>
      <c r="J88" s="3">
        <v>0</v>
      </c>
      <c r="K88" s="3">
        <v>52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 t="s">
        <v>173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</row>
    <row r="89" spans="1:29" ht="12.75">
      <c r="A89" s="3"/>
      <c r="B89" s="3">
        <v>0</v>
      </c>
      <c r="C89" s="3"/>
      <c r="D89" s="3"/>
      <c r="E89" s="3" t="s">
        <v>3</v>
      </c>
      <c r="F89" s="3" t="s">
        <v>175</v>
      </c>
      <c r="G89" s="3" t="s">
        <v>176</v>
      </c>
      <c r="H89" s="3">
        <v>18</v>
      </c>
      <c r="I89" s="3">
        <v>8</v>
      </c>
      <c r="J89" s="3">
        <v>0</v>
      </c>
      <c r="K89" s="3">
        <v>53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 t="s">
        <v>175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</row>
    <row r="90" spans="1:29" ht="12.75">
      <c r="A90" s="3"/>
      <c r="B90" s="3">
        <v>0</v>
      </c>
      <c r="C90" s="3"/>
      <c r="D90" s="3"/>
      <c r="E90" s="3" t="s">
        <v>3</v>
      </c>
      <c r="F90" s="3" t="s">
        <v>177</v>
      </c>
      <c r="G90" s="3" t="s">
        <v>178</v>
      </c>
      <c r="H90" s="3">
        <v>18</v>
      </c>
      <c r="I90" s="3">
        <v>9</v>
      </c>
      <c r="J90" s="3">
        <v>0</v>
      </c>
      <c r="K90" s="3">
        <v>54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 t="s">
        <v>177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</row>
    <row r="91" spans="1:29" ht="12.75">
      <c r="A91" s="3"/>
      <c r="B91" s="3">
        <v>0</v>
      </c>
      <c r="C91" s="3"/>
      <c r="D91" s="3"/>
      <c r="E91" s="3" t="s">
        <v>3</v>
      </c>
      <c r="F91" s="3" t="s">
        <v>179</v>
      </c>
      <c r="G91" s="3" t="s">
        <v>180</v>
      </c>
      <c r="H91" s="3">
        <v>18</v>
      </c>
      <c r="I91" s="3">
        <v>10</v>
      </c>
      <c r="J91" s="3">
        <v>0</v>
      </c>
      <c r="K91" s="3">
        <v>165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 t="s">
        <v>179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</row>
    <row r="92" spans="1:29" ht="12.75">
      <c r="A92" s="1"/>
      <c r="B92" s="1">
        <v>0</v>
      </c>
      <c r="C92" s="1"/>
      <c r="D92" s="1"/>
      <c r="E92" s="1" t="s">
        <v>3</v>
      </c>
      <c r="F92" s="1" t="s">
        <v>181</v>
      </c>
      <c r="G92" s="1" t="s">
        <v>182</v>
      </c>
      <c r="H92" s="1">
        <v>19</v>
      </c>
      <c r="I92" s="1">
        <v>0</v>
      </c>
      <c r="J92" s="1">
        <v>0</v>
      </c>
      <c r="K92" s="1">
        <v>338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 t="s">
        <v>181</v>
      </c>
      <c r="R92" s="1">
        <v>0</v>
      </c>
      <c r="S92" s="1">
        <v>0</v>
      </c>
      <c r="T92" s="1">
        <v>0</v>
      </c>
      <c r="U92" s="1">
        <v>997852.0444944974</v>
      </c>
      <c r="V92" s="1">
        <v>997852.0444944974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</row>
    <row r="93" spans="1:29" ht="12.75">
      <c r="A93" s="3"/>
      <c r="B93" s="3">
        <v>1</v>
      </c>
      <c r="C93" s="3"/>
      <c r="D93" s="3"/>
      <c r="E93" s="3" t="s">
        <v>3</v>
      </c>
      <c r="F93" s="3" t="s">
        <v>183</v>
      </c>
      <c r="G93" s="3" t="s">
        <v>184</v>
      </c>
      <c r="H93" s="3">
        <v>19</v>
      </c>
      <c r="I93" s="3">
        <v>1</v>
      </c>
      <c r="J93" s="3">
        <v>0</v>
      </c>
      <c r="K93" s="3">
        <v>339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 t="s">
        <v>183</v>
      </c>
      <c r="R93" s="3">
        <v>0</v>
      </c>
      <c r="S93" s="3">
        <v>0</v>
      </c>
      <c r="T93" s="3">
        <v>0</v>
      </c>
      <c r="U93" s="3">
        <v>769859.32</v>
      </c>
      <c r="V93" s="3">
        <v>769859.32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</row>
    <row r="94" spans="1:29" ht="12.75">
      <c r="A94" s="3"/>
      <c r="B94" s="3">
        <v>1</v>
      </c>
      <c r="C94" s="3"/>
      <c r="D94" s="3"/>
      <c r="E94" s="3" t="s">
        <v>3</v>
      </c>
      <c r="F94" s="3" t="s">
        <v>185</v>
      </c>
      <c r="G94" s="3" t="s">
        <v>186</v>
      </c>
      <c r="H94" s="3">
        <v>19</v>
      </c>
      <c r="I94" s="3">
        <v>2</v>
      </c>
      <c r="J94" s="3">
        <v>0</v>
      </c>
      <c r="K94" s="3">
        <v>340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 t="s">
        <v>185</v>
      </c>
      <c r="R94" s="3">
        <v>0</v>
      </c>
      <c r="S94" s="3">
        <v>0</v>
      </c>
      <c r="T94" s="3">
        <v>0</v>
      </c>
      <c r="U94" s="3">
        <v>20700</v>
      </c>
      <c r="V94" s="3">
        <v>20700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</row>
    <row r="95" spans="1:29" ht="12.75">
      <c r="A95" s="3"/>
      <c r="B95" s="3">
        <v>1</v>
      </c>
      <c r="C95" s="3"/>
      <c r="D95" s="3"/>
      <c r="E95" s="3" t="s">
        <v>3</v>
      </c>
      <c r="F95" s="3" t="s">
        <v>187</v>
      </c>
      <c r="G95" s="3" t="s">
        <v>188</v>
      </c>
      <c r="H95" s="3">
        <v>19</v>
      </c>
      <c r="I95" s="3">
        <v>3</v>
      </c>
      <c r="J95" s="3">
        <v>0</v>
      </c>
      <c r="K95" s="3">
        <v>341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 t="s">
        <v>187</v>
      </c>
      <c r="R95" s="3">
        <v>0</v>
      </c>
      <c r="S95" s="3">
        <v>0</v>
      </c>
      <c r="T95" s="3">
        <v>0</v>
      </c>
      <c r="U95" s="3">
        <v>207292.72449449747</v>
      </c>
      <c r="V95" s="3">
        <v>207292.72449449747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</row>
    <row r="96" spans="1:29" ht="12.75">
      <c r="A96" s="1"/>
      <c r="B96" s="1">
        <v>1</v>
      </c>
      <c r="C96" s="1"/>
      <c r="D96" s="1"/>
      <c r="E96" s="1" t="s">
        <v>3</v>
      </c>
      <c r="F96" s="1" t="s">
        <v>189</v>
      </c>
      <c r="G96" s="1" t="s">
        <v>190</v>
      </c>
      <c r="H96" s="1">
        <v>20</v>
      </c>
      <c r="I96" s="1">
        <v>0</v>
      </c>
      <c r="J96" s="1">
        <v>0</v>
      </c>
      <c r="K96" s="1">
        <v>55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 t="s">
        <v>189</v>
      </c>
      <c r="R96" s="1">
        <v>12184776.188534724</v>
      </c>
      <c r="S96" s="1">
        <v>449833.521386608</v>
      </c>
      <c r="T96" s="1">
        <v>1037754.46</v>
      </c>
      <c r="U96" s="1">
        <v>1262487.639748988</v>
      </c>
      <c r="V96" s="1">
        <v>14934851.80967032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</row>
    <row r="97" spans="1:29" ht="12.75">
      <c r="A97" s="3"/>
      <c r="B97" s="3">
        <v>0</v>
      </c>
      <c r="C97" s="3"/>
      <c r="D97" s="3"/>
      <c r="E97" s="3" t="s">
        <v>3</v>
      </c>
      <c r="F97" s="3" t="s">
        <v>191</v>
      </c>
      <c r="G97" s="3" t="s">
        <v>192</v>
      </c>
      <c r="H97" s="3">
        <v>20</v>
      </c>
      <c r="I97" s="3">
        <v>1</v>
      </c>
      <c r="J97" s="3">
        <v>0</v>
      </c>
      <c r="K97" s="3">
        <v>56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 t="s">
        <v>191</v>
      </c>
      <c r="R97" s="3">
        <v>12184776.188534724</v>
      </c>
      <c r="S97" s="3">
        <v>449833.521386608</v>
      </c>
      <c r="T97" s="3">
        <v>1037754.46</v>
      </c>
      <c r="U97" s="3">
        <v>1262487.639748988</v>
      </c>
      <c r="V97" s="3">
        <v>14934851.80967032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</row>
    <row r="98" spans="1:29" ht="12.75">
      <c r="A98" s="3"/>
      <c r="B98" s="3">
        <v>0</v>
      </c>
      <c r="C98" s="3"/>
      <c r="D98" s="3"/>
      <c r="E98" s="3" t="s">
        <v>3</v>
      </c>
      <c r="F98" s="3" t="s">
        <v>193</v>
      </c>
      <c r="G98" s="3" t="s">
        <v>194</v>
      </c>
      <c r="H98" s="3">
        <v>20</v>
      </c>
      <c r="I98" s="3">
        <v>2</v>
      </c>
      <c r="J98" s="3">
        <v>0</v>
      </c>
      <c r="K98" s="3">
        <v>57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 t="s">
        <v>193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</row>
    <row r="99" spans="1:29" ht="12.75">
      <c r="A99" s="3"/>
      <c r="B99" s="3">
        <v>0</v>
      </c>
      <c r="C99" s="3"/>
      <c r="D99" s="3"/>
      <c r="E99" s="3" t="s">
        <v>3</v>
      </c>
      <c r="F99" s="3" t="s">
        <v>195</v>
      </c>
      <c r="G99" s="3" t="s">
        <v>196</v>
      </c>
      <c r="H99" s="3">
        <v>20</v>
      </c>
      <c r="I99" s="3">
        <v>3</v>
      </c>
      <c r="J99" s="3">
        <v>0</v>
      </c>
      <c r="K99" s="3">
        <v>67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 t="s">
        <v>195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</row>
    <row r="100" spans="1:29" ht="12.75">
      <c r="A100" s="3"/>
      <c r="B100" s="3">
        <v>0</v>
      </c>
      <c r="C100" s="3"/>
      <c r="D100" s="3"/>
      <c r="E100" s="3" t="s">
        <v>3</v>
      </c>
      <c r="F100" s="3" t="s">
        <v>197</v>
      </c>
      <c r="G100" s="3" t="s">
        <v>198</v>
      </c>
      <c r="H100" s="3">
        <v>20</v>
      </c>
      <c r="I100" s="3">
        <v>4</v>
      </c>
      <c r="J100" s="3">
        <v>0</v>
      </c>
      <c r="K100" s="3">
        <v>58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 t="s">
        <v>197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</row>
    <row r="101" spans="1:29" ht="12.75">
      <c r="A101" s="1"/>
      <c r="B101" s="1">
        <v>0</v>
      </c>
      <c r="C101" s="1"/>
      <c r="D101" s="1"/>
      <c r="E101" s="1" t="s">
        <v>3</v>
      </c>
      <c r="F101" s="1" t="s">
        <v>199</v>
      </c>
      <c r="G101" s="1" t="s">
        <v>200</v>
      </c>
      <c r="H101" s="1">
        <v>21</v>
      </c>
      <c r="I101" s="1">
        <v>0</v>
      </c>
      <c r="J101" s="1">
        <v>0</v>
      </c>
      <c r="K101" s="1">
        <v>353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 t="s">
        <v>199</v>
      </c>
      <c r="R101" s="1">
        <v>70091706.54692714</v>
      </c>
      <c r="S101" s="1">
        <v>2587622.348424324</v>
      </c>
      <c r="T101" s="1">
        <v>3270379.405244</v>
      </c>
      <c r="U101" s="1">
        <v>5852438.983716099</v>
      </c>
      <c r="V101" s="1">
        <v>81802147.28431156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</row>
    <row r="102" spans="1:29" ht="12.75">
      <c r="A102" s="3"/>
      <c r="B102" s="3">
        <v>1</v>
      </c>
      <c r="C102" s="3"/>
      <c r="D102" s="3"/>
      <c r="E102" s="3" t="s">
        <v>3</v>
      </c>
      <c r="F102" s="3" t="s">
        <v>201</v>
      </c>
      <c r="G102" s="3" t="s">
        <v>194</v>
      </c>
      <c r="H102" s="3">
        <v>21</v>
      </c>
      <c r="I102" s="3">
        <v>1</v>
      </c>
      <c r="J102" s="3">
        <v>0</v>
      </c>
      <c r="K102" s="3">
        <v>354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 t="s">
        <v>201</v>
      </c>
      <c r="R102" s="3">
        <v>243695.52377069448</v>
      </c>
      <c r="S102" s="3">
        <v>8996.67042773216</v>
      </c>
      <c r="T102" s="3">
        <v>20755.0892</v>
      </c>
      <c r="U102" s="3">
        <v>25249.75279497976</v>
      </c>
      <c r="V102" s="3">
        <v>298697.03619340644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</row>
    <row r="103" spans="1:29" ht="12.75">
      <c r="A103" s="3"/>
      <c r="B103" s="3">
        <v>1</v>
      </c>
      <c r="C103" s="3"/>
      <c r="D103" s="3"/>
      <c r="E103" s="3" t="s">
        <v>3</v>
      </c>
      <c r="F103" s="3" t="s">
        <v>202</v>
      </c>
      <c r="G103" s="3" t="s">
        <v>203</v>
      </c>
      <c r="H103" s="3">
        <v>21</v>
      </c>
      <c r="I103" s="3">
        <v>2</v>
      </c>
      <c r="J103" s="3">
        <v>0</v>
      </c>
      <c r="K103" s="3">
        <v>355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 t="s">
        <v>202</v>
      </c>
      <c r="R103" s="3">
        <v>12428471.712305417</v>
      </c>
      <c r="S103" s="3">
        <v>458830.1918143402</v>
      </c>
      <c r="T103" s="3">
        <v>1058509.5492</v>
      </c>
      <c r="U103" s="3">
        <v>1287737.3925439678</v>
      </c>
      <c r="V103" s="3">
        <v>15233548.845863726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</row>
    <row r="104" spans="1:29" ht="12.75">
      <c r="A104" s="3"/>
      <c r="B104" s="3">
        <v>1</v>
      </c>
      <c r="C104" s="3"/>
      <c r="D104" s="3"/>
      <c r="E104" s="3" t="s">
        <v>3</v>
      </c>
      <c r="F104" s="3" t="s">
        <v>204</v>
      </c>
      <c r="G104" s="3" t="s">
        <v>205</v>
      </c>
      <c r="H104" s="3">
        <v>21</v>
      </c>
      <c r="I104" s="3">
        <v>3</v>
      </c>
      <c r="J104" s="3">
        <v>0</v>
      </c>
      <c r="K104" s="3">
        <v>380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 t="s">
        <v>204</v>
      </c>
      <c r="R104" s="3">
        <v>57419539.31085103</v>
      </c>
      <c r="S104" s="3">
        <v>2119795.4861822515</v>
      </c>
      <c r="T104" s="3">
        <v>2191114.7668439997</v>
      </c>
      <c r="U104" s="3">
        <v>4539451.838377151</v>
      </c>
      <c r="V104" s="3">
        <v>66269901.402254425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</row>
    <row r="105" spans="1:29" ht="12.75">
      <c r="A105" s="1"/>
      <c r="B105" s="1">
        <v>0</v>
      </c>
      <c r="C105" s="1"/>
      <c r="D105" s="1"/>
      <c r="E105" s="1" t="s">
        <v>3</v>
      </c>
      <c r="F105" s="1" t="s">
        <v>206</v>
      </c>
      <c r="G105" s="1" t="s">
        <v>207</v>
      </c>
      <c r="H105" s="1">
        <v>22</v>
      </c>
      <c r="I105" s="1">
        <v>0</v>
      </c>
      <c r="J105" s="1">
        <v>0</v>
      </c>
      <c r="K105" s="1">
        <v>356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 t="s">
        <v>206</v>
      </c>
      <c r="R105" s="1">
        <v>94993294.99149278</v>
      </c>
      <c r="S105" s="1">
        <v>3506930.9220753647</v>
      </c>
      <c r="T105" s="1">
        <v>4419489.06981984</v>
      </c>
      <c r="U105" s="1">
        <v>7508321.388567964</v>
      </c>
      <c r="V105" s="1">
        <v>110428036.37195595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</row>
    <row r="106" spans="1:29" ht="12.75">
      <c r="A106" s="3"/>
      <c r="B106" s="3">
        <v>1</v>
      </c>
      <c r="C106" s="3"/>
      <c r="D106" s="3"/>
      <c r="E106" s="3" t="s">
        <v>3</v>
      </c>
      <c r="F106" s="3" t="s">
        <v>208</v>
      </c>
      <c r="G106" s="3" t="s">
        <v>209</v>
      </c>
      <c r="H106" s="3">
        <v>22</v>
      </c>
      <c r="I106" s="3">
        <v>1</v>
      </c>
      <c r="J106" s="3">
        <v>0</v>
      </c>
      <c r="K106" s="3">
        <v>357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 t="s">
        <v>208</v>
      </c>
      <c r="R106" s="3">
        <v>2237124.908214975</v>
      </c>
      <c r="S106" s="3">
        <v>82589.43452658123</v>
      </c>
      <c r="T106" s="3">
        <v>190531.718856</v>
      </c>
      <c r="U106" s="3">
        <v>165765.42551553567</v>
      </c>
      <c r="V106" s="3">
        <v>2676011.487113092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</row>
    <row r="107" spans="1:29" ht="12.75">
      <c r="A107" s="3"/>
      <c r="B107" s="3">
        <v>1</v>
      </c>
      <c r="C107" s="3"/>
      <c r="D107" s="3"/>
      <c r="E107" s="3" t="s">
        <v>3</v>
      </c>
      <c r="F107" s="3" t="s">
        <v>210</v>
      </c>
      <c r="G107" s="3" t="s">
        <v>211</v>
      </c>
      <c r="H107" s="3">
        <v>22</v>
      </c>
      <c r="I107" s="3">
        <v>2</v>
      </c>
      <c r="J107" s="3">
        <v>0</v>
      </c>
      <c r="K107" s="3">
        <v>381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 t="s">
        <v>210</v>
      </c>
      <c r="R107" s="3">
        <v>10335517.075953186</v>
      </c>
      <c r="S107" s="3">
        <v>381563.1875128052</v>
      </c>
      <c r="T107" s="3">
        <v>394400.65803192</v>
      </c>
      <c r="U107" s="3">
        <v>674800.6533078871</v>
      </c>
      <c r="V107" s="3">
        <v>11786281.574805798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</row>
    <row r="108" spans="1:29" ht="12.75">
      <c r="A108" s="3"/>
      <c r="B108" s="3">
        <v>1</v>
      </c>
      <c r="C108" s="3"/>
      <c r="D108" s="3"/>
      <c r="E108" s="3" t="s">
        <v>3</v>
      </c>
      <c r="F108" s="3" t="s">
        <v>212</v>
      </c>
      <c r="G108" s="3" t="s">
        <v>213</v>
      </c>
      <c r="H108" s="3">
        <v>22</v>
      </c>
      <c r="I108" s="3">
        <v>3</v>
      </c>
      <c r="J108" s="3">
        <v>0</v>
      </c>
      <c r="K108" s="3">
        <v>358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 t="s">
        <v>212</v>
      </c>
      <c r="R108" s="3">
        <v>14665596.620520392</v>
      </c>
      <c r="S108" s="3">
        <v>541419.6263409214</v>
      </c>
      <c r="T108" s="3">
        <v>1249041.2680560001</v>
      </c>
      <c r="U108" s="3">
        <v>1453502.8180595036</v>
      </c>
      <c r="V108" s="3">
        <v>17909560.332976818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</row>
    <row r="109" spans="1:29" ht="12.75">
      <c r="A109" s="3"/>
      <c r="B109" s="3">
        <v>1</v>
      </c>
      <c r="C109" s="3"/>
      <c r="D109" s="3"/>
      <c r="E109" s="3" t="s">
        <v>3</v>
      </c>
      <c r="F109" s="3" t="s">
        <v>214</v>
      </c>
      <c r="G109" s="3" t="s">
        <v>215</v>
      </c>
      <c r="H109" s="3">
        <v>22</v>
      </c>
      <c r="I109" s="3">
        <v>4</v>
      </c>
      <c r="J109" s="3">
        <v>0</v>
      </c>
      <c r="K109" s="3">
        <v>382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 t="s">
        <v>214</v>
      </c>
      <c r="R109" s="3">
        <v>67755056.38680422</v>
      </c>
      <c r="S109" s="3">
        <v>2501358.6736950567</v>
      </c>
      <c r="T109" s="3">
        <v>2585515.4248759197</v>
      </c>
      <c r="U109" s="3">
        <v>5214252.4916850375</v>
      </c>
      <c r="V109" s="3">
        <v>78056182.97706023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</row>
    <row r="110" spans="1:29" ht="12.75">
      <c r="A110" s="1"/>
      <c r="B110" s="1">
        <v>1</v>
      </c>
      <c r="C110" s="1"/>
      <c r="D110" s="1"/>
      <c r="E110" s="1" t="s">
        <v>3</v>
      </c>
      <c r="F110" s="1" t="s">
        <v>216</v>
      </c>
      <c r="G110" s="1" t="s">
        <v>217</v>
      </c>
      <c r="H110" s="1">
        <v>23</v>
      </c>
      <c r="I110" s="1">
        <v>0</v>
      </c>
      <c r="J110" s="1">
        <v>0</v>
      </c>
      <c r="K110" s="1">
        <v>169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 t="s">
        <v>216</v>
      </c>
      <c r="R110" s="1">
        <v>14665596.620520392</v>
      </c>
      <c r="S110" s="1">
        <v>541419.6263409214</v>
      </c>
      <c r="T110" s="1">
        <v>1249041.2680560001</v>
      </c>
      <c r="U110" s="1">
        <v>1453502.8180595036</v>
      </c>
      <c r="V110" s="1">
        <v>17909560.332976818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</row>
    <row r="111" spans="1:29" ht="12.75">
      <c r="A111" s="3"/>
      <c r="B111" s="3">
        <v>0</v>
      </c>
      <c r="C111" s="3"/>
      <c r="D111" s="3"/>
      <c r="E111" s="3" t="s">
        <v>3</v>
      </c>
      <c r="F111" s="3" t="s">
        <v>218</v>
      </c>
      <c r="G111" s="3" t="s">
        <v>219</v>
      </c>
      <c r="H111" s="3">
        <v>23</v>
      </c>
      <c r="I111" s="3">
        <v>1</v>
      </c>
      <c r="J111" s="3">
        <v>0</v>
      </c>
      <c r="K111" s="3">
        <v>170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 t="s">
        <v>218</v>
      </c>
      <c r="R111" s="3">
        <v>14665596.620520392</v>
      </c>
      <c r="S111" s="3">
        <v>541419.6263409214</v>
      </c>
      <c r="T111" s="3">
        <v>1249041.2680560001</v>
      </c>
      <c r="U111" s="3">
        <v>1453502.8180595036</v>
      </c>
      <c r="V111" s="3">
        <v>17909560.332976818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</row>
    <row r="112" spans="1:29" ht="12.75">
      <c r="A112" s="1"/>
      <c r="B112" s="1">
        <v>0</v>
      </c>
      <c r="C112" s="1"/>
      <c r="D112" s="1"/>
      <c r="E112" s="1" t="s">
        <v>3</v>
      </c>
      <c r="F112" s="1" t="s">
        <v>220</v>
      </c>
      <c r="G112" s="1" t="s">
        <v>221</v>
      </c>
      <c r="H112" s="1">
        <v>24</v>
      </c>
      <c r="I112" s="1">
        <v>0</v>
      </c>
      <c r="J112" s="1">
        <v>0</v>
      </c>
      <c r="K112" s="1">
        <v>345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 t="s">
        <v>220</v>
      </c>
      <c r="R112" s="1">
        <v>0</v>
      </c>
      <c r="S112" s="1">
        <v>0</v>
      </c>
      <c r="T112" s="1">
        <v>0</v>
      </c>
      <c r="U112" s="1">
        <v>79498.171960128</v>
      </c>
      <c r="V112" s="1">
        <v>79498.171960128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</row>
    <row r="113" spans="1:29" ht="12.75">
      <c r="A113" s="3"/>
      <c r="B113" s="3">
        <v>1</v>
      </c>
      <c r="C113" s="3"/>
      <c r="D113" s="3"/>
      <c r="E113" s="3" t="s">
        <v>3</v>
      </c>
      <c r="F113" s="3" t="s">
        <v>222</v>
      </c>
      <c r="G113" s="3" t="s">
        <v>221</v>
      </c>
      <c r="H113" s="3">
        <v>24</v>
      </c>
      <c r="I113" s="3">
        <v>1</v>
      </c>
      <c r="J113" s="3">
        <v>0</v>
      </c>
      <c r="K113" s="3">
        <v>346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 t="s">
        <v>222</v>
      </c>
      <c r="R113" s="3">
        <v>0</v>
      </c>
      <c r="S113" s="3">
        <v>0</v>
      </c>
      <c r="T113" s="3">
        <v>0</v>
      </c>
      <c r="U113" s="3">
        <v>33685.6660848</v>
      </c>
      <c r="V113" s="3">
        <v>33685.6660848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</row>
    <row r="114" spans="1:29" ht="12.75">
      <c r="A114" s="3"/>
      <c r="B114" s="3">
        <v>1</v>
      </c>
      <c r="C114" s="3"/>
      <c r="D114" s="3"/>
      <c r="E114" s="3" t="s">
        <v>3</v>
      </c>
      <c r="F114" s="3" t="s">
        <v>223</v>
      </c>
      <c r="G114" s="3" t="s">
        <v>224</v>
      </c>
      <c r="H114" s="3">
        <v>24</v>
      </c>
      <c r="I114" s="3">
        <v>2</v>
      </c>
      <c r="J114" s="3">
        <v>0</v>
      </c>
      <c r="K114" s="3">
        <v>347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 t="s">
        <v>223</v>
      </c>
      <c r="R114" s="3">
        <v>0</v>
      </c>
      <c r="S114" s="3">
        <v>0</v>
      </c>
      <c r="T114" s="3">
        <v>0</v>
      </c>
      <c r="U114" s="3">
        <v>6063.419895264001</v>
      </c>
      <c r="V114" s="3">
        <v>6063.419895264001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</row>
    <row r="115" spans="1:29" ht="12.75">
      <c r="A115" s="3"/>
      <c r="B115" s="3">
        <v>1</v>
      </c>
      <c r="C115" s="3"/>
      <c r="D115" s="3"/>
      <c r="E115" s="3" t="s">
        <v>3</v>
      </c>
      <c r="F115" s="3" t="s">
        <v>225</v>
      </c>
      <c r="G115" s="3" t="s">
        <v>226</v>
      </c>
      <c r="H115" s="3">
        <v>24</v>
      </c>
      <c r="I115" s="3">
        <v>3</v>
      </c>
      <c r="J115" s="3">
        <v>0</v>
      </c>
      <c r="K115" s="3">
        <v>348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 t="s">
        <v>225</v>
      </c>
      <c r="R115" s="3">
        <v>0</v>
      </c>
      <c r="S115" s="3">
        <v>0</v>
      </c>
      <c r="T115" s="3">
        <v>0</v>
      </c>
      <c r="U115" s="3">
        <v>39749.085980064</v>
      </c>
      <c r="V115" s="3">
        <v>39749.085980064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</row>
    <row r="116" spans="1:29" ht="12.75">
      <c r="A116" s="1"/>
      <c r="B116" s="1">
        <v>1</v>
      </c>
      <c r="C116" s="1"/>
      <c r="D116" s="1"/>
      <c r="E116" s="1" t="s">
        <v>3</v>
      </c>
      <c r="F116" s="1" t="s">
        <v>227</v>
      </c>
      <c r="G116" s="1" t="s">
        <v>228</v>
      </c>
      <c r="H116" s="1">
        <v>25</v>
      </c>
      <c r="I116" s="1">
        <v>0</v>
      </c>
      <c r="J116" s="1">
        <v>0</v>
      </c>
      <c r="K116" s="1">
        <v>333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 t="s">
        <v>227</v>
      </c>
      <c r="R116" s="1">
        <v>67755056.38680422</v>
      </c>
      <c r="S116" s="1">
        <v>2501358.6736950567</v>
      </c>
      <c r="T116" s="1">
        <v>5770570.658418721</v>
      </c>
      <c r="U116" s="1">
        <v>5214252.4916850375</v>
      </c>
      <c r="V116" s="1">
        <v>81241238.21060303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</row>
    <row r="117" spans="1:29" ht="12.75">
      <c r="A117" s="3"/>
      <c r="B117" s="3">
        <v>0</v>
      </c>
      <c r="C117" s="3"/>
      <c r="D117" s="3"/>
      <c r="E117" s="3" t="s">
        <v>3</v>
      </c>
      <c r="F117" s="3" t="s">
        <v>229</v>
      </c>
      <c r="G117" s="3" t="s">
        <v>228</v>
      </c>
      <c r="H117" s="3">
        <v>25</v>
      </c>
      <c r="I117" s="3">
        <v>1</v>
      </c>
      <c r="J117" s="3">
        <v>0</v>
      </c>
      <c r="K117" s="3">
        <v>334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 t="s">
        <v>229</v>
      </c>
      <c r="R117" s="3">
        <v>67755056.38680422</v>
      </c>
      <c r="S117" s="3">
        <v>2501358.6736950567</v>
      </c>
      <c r="T117" s="3">
        <v>5770570.658418721</v>
      </c>
      <c r="U117" s="3">
        <v>5214252.4916850375</v>
      </c>
      <c r="V117" s="3">
        <v>81241238.21060303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</row>
    <row r="118" spans="1:29" ht="12.75">
      <c r="A118" s="1"/>
      <c r="B118" s="1">
        <v>0</v>
      </c>
      <c r="C118" s="1"/>
      <c r="D118" s="1"/>
      <c r="E118" s="1" t="s">
        <v>3</v>
      </c>
      <c r="F118" s="1" t="s">
        <v>230</v>
      </c>
      <c r="G118" s="1" t="s">
        <v>231</v>
      </c>
      <c r="H118" s="1">
        <v>26</v>
      </c>
      <c r="I118" s="1">
        <v>0</v>
      </c>
      <c r="J118" s="1">
        <v>0</v>
      </c>
      <c r="K118" s="1">
        <v>335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 t="s">
        <v>230</v>
      </c>
      <c r="R118" s="1">
        <v>0</v>
      </c>
      <c r="S118" s="1">
        <v>0</v>
      </c>
      <c r="T118" s="1">
        <v>0</v>
      </c>
      <c r="U118" s="1">
        <v>367281.55445579137</v>
      </c>
      <c r="V118" s="1">
        <v>367281.55445579137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</row>
    <row r="119" spans="1:29" ht="12.75">
      <c r="A119" s="3"/>
      <c r="B119" s="3">
        <v>1</v>
      </c>
      <c r="C119" s="3"/>
      <c r="D119" s="3"/>
      <c r="E119" s="3" t="s">
        <v>3</v>
      </c>
      <c r="F119" s="3" t="s">
        <v>232</v>
      </c>
      <c r="G119" s="3" t="s">
        <v>231</v>
      </c>
      <c r="H119" s="3">
        <v>26</v>
      </c>
      <c r="I119" s="3">
        <v>1</v>
      </c>
      <c r="J119" s="3">
        <v>0</v>
      </c>
      <c r="K119" s="3">
        <v>342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 t="s">
        <v>232</v>
      </c>
      <c r="R119" s="3">
        <v>0</v>
      </c>
      <c r="S119" s="3">
        <v>0</v>
      </c>
      <c r="T119" s="3">
        <v>0</v>
      </c>
      <c r="U119" s="3">
        <v>155627.777311776</v>
      </c>
      <c r="V119" s="3">
        <v>155627.777311776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</row>
    <row r="120" spans="1:29" ht="12.75">
      <c r="A120" s="3"/>
      <c r="B120" s="3">
        <v>1</v>
      </c>
      <c r="C120" s="3"/>
      <c r="D120" s="3"/>
      <c r="E120" s="3" t="s">
        <v>3</v>
      </c>
      <c r="F120" s="3" t="s">
        <v>233</v>
      </c>
      <c r="G120" s="3" t="s">
        <v>224</v>
      </c>
      <c r="H120" s="3">
        <v>26</v>
      </c>
      <c r="I120" s="3">
        <v>2</v>
      </c>
      <c r="J120" s="3">
        <v>0</v>
      </c>
      <c r="K120" s="3">
        <v>343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 t="s">
        <v>233</v>
      </c>
      <c r="R120" s="3">
        <v>0</v>
      </c>
      <c r="S120" s="3">
        <v>0</v>
      </c>
      <c r="T120" s="3">
        <v>0</v>
      </c>
      <c r="U120" s="3">
        <v>28012.999916119683</v>
      </c>
      <c r="V120" s="3">
        <v>28012.999916119683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</row>
    <row r="121" spans="1:29" ht="12.75">
      <c r="A121" s="3"/>
      <c r="B121" s="3">
        <v>1</v>
      </c>
      <c r="C121" s="3"/>
      <c r="D121" s="3"/>
      <c r="E121" s="3" t="s">
        <v>3</v>
      </c>
      <c r="F121" s="3" t="s">
        <v>234</v>
      </c>
      <c r="G121" s="3" t="s">
        <v>226</v>
      </c>
      <c r="H121" s="3">
        <v>26</v>
      </c>
      <c r="I121" s="3">
        <v>3</v>
      </c>
      <c r="J121" s="3">
        <v>0</v>
      </c>
      <c r="K121" s="3">
        <v>344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 t="s">
        <v>234</v>
      </c>
      <c r="R121" s="3">
        <v>0</v>
      </c>
      <c r="S121" s="3">
        <v>0</v>
      </c>
      <c r="T121" s="3">
        <v>0</v>
      </c>
      <c r="U121" s="3">
        <v>183640.77722789568</v>
      </c>
      <c r="V121" s="3">
        <v>183640.77722789568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2010-08-06T08:38:34Z</cp:lastPrinted>
  <dcterms:created xsi:type="dcterms:W3CDTF">2007-11-06T13:20:33Z</dcterms:created>
  <dcterms:modified xsi:type="dcterms:W3CDTF">2010-08-20T11:43:36Z</dcterms:modified>
  <cp:category/>
  <cp:version/>
  <cp:contentType/>
  <cp:contentStatus/>
</cp:coreProperties>
</file>